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655" yWindow="6075" windowWidth="29040" windowHeight="9030" tabRatio="777"/>
  </bookViews>
  <sheets>
    <sheet name="График работ" sheetId="1" r:id="rId1"/>
    <sheet name="Лист1" sheetId="2" r:id="rId2"/>
    <sheet name="Лист2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AUTOEXEC">#REF!</definedName>
    <definedName name="\k">#REF!</definedName>
    <definedName name="\m">#REF!</definedName>
    <definedName name="\m1">#REF!</definedName>
    <definedName name="\s">#REF!</definedName>
    <definedName name="\z">#REF!</definedName>
    <definedName name="_AUTOEXEC">#REF!</definedName>
    <definedName name="_k">#REF!</definedName>
    <definedName name="_m">#REF!</definedName>
    <definedName name="_s">#REF!</definedName>
    <definedName name="_z">#REF!</definedName>
    <definedName name="_xlnm._FilterDatabase" localSheetId="0" hidden="1">'График работ'!$A$3:$J$7</definedName>
    <definedName name="dck">[1]топография!#REF!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Itog">#REF!</definedName>
    <definedName name="Nalog">#REF!</definedName>
    <definedName name="rr">'[2]Пример расчета'!#REF!</definedName>
    <definedName name="SM">#REF!</definedName>
    <definedName name="SM_SM">#REF!</definedName>
    <definedName name="SM_STO">'[3]93-110'!#REF!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yyy">#REF!</definedName>
    <definedName name="Z_24B31CEB_BB05_4C72_8EC4_3E33412FBB02_.wvu.FilterData" localSheetId="0" hidden="1">'График работ'!$A$3:$B$7</definedName>
    <definedName name="Z_32EF18D8_3186_4E32_AB35_D67D03DC9C82_.wvu.FilterData" localSheetId="0" hidden="1">'График работ'!$A$3:$B$7</definedName>
    <definedName name="Z_3A37C7D8_5DEE_4408_88CF_372CDED53E1E_.wvu.FilterData" localSheetId="0" hidden="1">'График работ'!$A$3:$B$7</definedName>
    <definedName name="Z_5801EB86_BA4C_4B90_AE45_B93F615086FF_.wvu.FilterData" localSheetId="0" hidden="1">'График работ'!$A$3:$B$7</definedName>
    <definedName name="Z_58B65BCC_EB7B_4641_BB03_083383C08A59_.wvu.Cols" localSheetId="0" hidden="1">'График работ'!#REF!</definedName>
    <definedName name="Z_58B65BCC_EB7B_4641_BB03_083383C08A59_.wvu.FilterData" localSheetId="0" hidden="1">'График работ'!$A$3:$B$7</definedName>
    <definedName name="Z_58B65BCC_EB7B_4641_BB03_083383C08A59_.wvu.PrintArea" localSheetId="0" hidden="1">'График работ'!$A$3:$B$7</definedName>
    <definedName name="Z_58B65BCC_EB7B_4641_BB03_083383C08A59_.wvu.Rows" localSheetId="0" hidden="1">'График работ'!#REF!</definedName>
    <definedName name="Z_59325210_CF0F_4C02_A825_4A01F551713D_.wvu.Cols" localSheetId="0" hidden="1">'График работ'!#REF!</definedName>
    <definedName name="Z_59325210_CF0F_4C02_A825_4A01F551713D_.wvu.FilterData" localSheetId="0" hidden="1">'График работ'!$A$3:$B$7</definedName>
    <definedName name="Z_59325210_CF0F_4C02_A825_4A01F551713D_.wvu.PrintArea" localSheetId="0" hidden="1">'График работ'!$A$3:$B$7</definedName>
    <definedName name="Z_8F5A3F02_3C1A_47ED_AD4E_D427359AD21D_.wvu.FilterData" localSheetId="0" hidden="1">'График работ'!$A$3:$B$7</definedName>
    <definedName name="Z_975E7494_8D42_4E9C_B97E_712D37C969E5_.wvu.FilterData" localSheetId="0" hidden="1">'График работ'!$A$3:$B$7</definedName>
    <definedName name="Z_B83A5678_75AA_4106_8593_E8E9F05956A3_.wvu.FilterData" localSheetId="0" hidden="1">'График работ'!$A$3:$B$7</definedName>
    <definedName name="Z_C3C3255B_F567_4472_9DD4_7F4E57ACD180_.wvu.FilterData" localSheetId="0" hidden="1">'График работ'!$A$3:$ER$7</definedName>
    <definedName name="Z_CC6DF4C6_74FC_4953_ACC4_6003C6FADFA4_.wvu.FilterData" localSheetId="0" hidden="1">'График работ'!$A$3:$B$7</definedName>
    <definedName name="Z_D7EA0507_567E_42D4_8A60_8F32E50533EC_.wvu.FilterData" localSheetId="0" hidden="1">'График работ'!$A$3:$B$7</definedName>
    <definedName name="ZAK1">#REF!</definedName>
    <definedName name="ZAK2">#REF!</definedName>
    <definedName name="А15">#REF!</definedName>
    <definedName name="А2">#REF!</definedName>
    <definedName name="а36">#REF!</definedName>
    <definedName name="ав">#REF!</definedName>
    <definedName name="Авторский_надзор">#REF!</definedName>
    <definedName name="АФС">[1]топография!#REF!</definedName>
    <definedName name="Возвратные_суммы">#REF!</definedName>
    <definedName name="вравар">#REF!</definedName>
    <definedName name="Временные_здания_линия">#REF!</definedName>
    <definedName name="Временные_здания_площадка">#REF!</definedName>
    <definedName name="геол">[4]Смета!#REF!</definedName>
    <definedName name="геол1">#REF!</definedName>
    <definedName name="гид">[5]Смета!#REF!</definedName>
    <definedName name="Гидр">[1]топография!#REF!</definedName>
    <definedName name="ГИП">#REF!</definedName>
    <definedName name="Главный_инженер">[6]Упр!$R$63:$R$64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обровольное_страхование">#REF!</definedName>
    <definedName name="Доп.затраты_в_зимнее_время">#REF!</definedName>
    <definedName name="ДСК">[1]топография!#REF!</definedName>
    <definedName name="Заказчик">#REF!</definedName>
    <definedName name="Затраты_на_дирекцию">#REF!</definedName>
    <definedName name="изыск">#REF!</definedName>
    <definedName name="инж">#REF!</definedName>
    <definedName name="ИПусто">#REF!</definedName>
    <definedName name="йцйц">NA()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курс">#REF!</definedName>
    <definedName name="курс_дол">#REF!</definedName>
    <definedName name="Метео">#REF!</definedName>
    <definedName name="МетеорУТ">[1]топография!#REF!</definedName>
    <definedName name="митюгов">'[8]Данные для расчёта сметы'!$J$33</definedName>
    <definedName name="Название_проекта">#REF!</definedName>
    <definedName name="Налог_на_добавленную_стоимость">#REF!</definedName>
    <definedName name="Налог_на_пользавтелей_автдорог">#REF!</definedName>
    <definedName name="Непредвиденные_расходы">#REF!</definedName>
    <definedName name="Номер_договора">#REF!</definedName>
    <definedName name="Нормативно_сметная_база">#REF!</definedName>
    <definedName name="о">#REF!</definedName>
    <definedName name="_xlnm.Print_Area" localSheetId="0">'График работ'!$A$1:$H$75</definedName>
    <definedName name="_xlnm.Print_Area">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NA()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NA()</definedName>
    <definedName name="объем___4___0">#REF!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#REF!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к">#REF!</definedName>
    <definedName name="орп">[7]Смета!#REF!</definedName>
    <definedName name="п">#REF!</definedName>
    <definedName name="Пи">#REF!</definedName>
    <definedName name="Пи_">#REF!</definedName>
    <definedName name="план">[1]топография!#REF!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жарная_охрана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ремирование">#REF!</definedName>
    <definedName name="пробная">#REF!</definedName>
    <definedName name="Промежуточный_коэфф._К1">#REF!</definedName>
    <definedName name="Промежуточный_коэфф._К2">#REF!</definedName>
    <definedName name="р">#REF!</definedName>
    <definedName name="Руководитель">#REF!</definedName>
    <definedName name="Свод">#REF!</definedName>
    <definedName name="СводнУТ">[1]топография!#REF!</definedName>
    <definedName name="СводУТ">#REF!</definedName>
    <definedName name="см">#REF!</definedName>
    <definedName name="Согласование">#REF!</definedName>
    <definedName name="Составитель">#REF!</definedName>
    <definedName name="Стоимость_ПИР">#REF!</definedName>
    <definedName name="Строительная_полоса">#REF!</definedName>
    <definedName name="Сургут">NA()</definedName>
    <definedName name="топ1">#REF!</definedName>
    <definedName name="топо">#REF!</definedName>
    <definedName name="уу">#REF!</definedName>
    <definedName name="уцуц">#REF!</definedName>
    <definedName name="Участок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NA()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NA()</definedName>
    <definedName name="цена___4___0">#REF!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#REF!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эко">#REF!</definedName>
    <definedName name="эко1">#REF!</definedName>
    <definedName name="экол1">#REF!</definedName>
    <definedName name="экол2">#REF!</definedName>
    <definedName name="экология">NA()</definedName>
  </definedNames>
  <calcPr calcId="145621" fullPrecision="0"/>
  <customWorkbookViews>
    <customWorkbookView name="Zhirkova Lyudmila - Личное представление" guid="{59325210-CF0F-4C02-A825-4A01F551713D}" mergeInterval="0" personalView="1" maximized="1" windowWidth="1916" windowHeight="855" tabRatio="909" activeSheetId="2"/>
    <customWorkbookView name="Gilvanova Margarita - Личное представление" guid="{58B65BCC-EB7B-4641-BB03-083383C08A59}" mergeInterval="0" personalView="1" maximized="1" windowWidth="1916" windowHeight="855" tabRatio="945" activeSheetId="1"/>
  </customWorkbookViews>
</workbook>
</file>

<file path=xl/calcChain.xml><?xml version="1.0" encoding="utf-8"?>
<calcChain xmlns="http://schemas.openxmlformats.org/spreadsheetml/2006/main">
  <c r="I26" i="3" l="1"/>
  <c r="G26" i="3"/>
  <c r="E26" i="3"/>
  <c r="I24" i="3"/>
  <c r="G24" i="3"/>
  <c r="E24" i="3"/>
  <c r="I22" i="3"/>
  <c r="G22" i="3"/>
  <c r="E22" i="3"/>
  <c r="I20" i="3"/>
  <c r="G20" i="3"/>
  <c r="E20" i="3"/>
  <c r="I18" i="3"/>
  <c r="G18" i="3"/>
  <c r="E18" i="3"/>
  <c r="I16" i="3"/>
  <c r="G16" i="3"/>
  <c r="E16" i="3"/>
  <c r="H14" i="3"/>
  <c r="I14" i="3" s="1"/>
  <c r="G14" i="3"/>
  <c r="E14" i="3"/>
  <c r="G12" i="3"/>
  <c r="E12" i="3"/>
  <c r="C8" i="3"/>
  <c r="G7" i="3"/>
  <c r="E7" i="3"/>
  <c r="G6" i="3"/>
  <c r="E6" i="3"/>
  <c r="G5" i="3"/>
  <c r="G8" i="3" s="1"/>
  <c r="E5" i="3"/>
  <c r="E8" i="3" l="1"/>
  <c r="C37" i="1" l="1"/>
  <c r="C38" i="1" l="1"/>
  <c r="G700" i="2" l="1"/>
  <c r="G347" i="2"/>
  <c r="G344" i="2"/>
  <c r="G342" i="2"/>
  <c r="G339" i="2"/>
  <c r="G336" i="2"/>
  <c r="G335" i="2"/>
  <c r="G110" i="2"/>
  <c r="G48" i="2"/>
  <c r="C40" i="1" l="1"/>
  <c r="C39" i="1" l="1"/>
  <c r="C41" i="1" l="1"/>
  <c r="C42" i="1" s="1"/>
  <c r="C43" i="1" s="1"/>
  <c r="C30" i="1" l="1"/>
  <c r="C31" i="1" s="1"/>
  <c r="C22" i="1"/>
  <c r="C21" i="1"/>
  <c r="C50" i="1"/>
  <c r="C9" i="1"/>
  <c r="C44" i="1"/>
</calcChain>
</file>

<file path=xl/sharedStrings.xml><?xml version="1.0" encoding="utf-8"?>
<sst xmlns="http://schemas.openxmlformats.org/spreadsheetml/2006/main" count="2219" uniqueCount="1567">
  <si>
    <t>Тип А3 (цифровой экран 0.6 х 0.35 м)</t>
  </si>
  <si>
    <t>Тип А4 (цифровой экран 1.8 м х 2 м)</t>
  </si>
  <si>
    <t>Тип А5 (информационная стойка высотой 1. 8 м)</t>
  </si>
  <si>
    <t>Стойка рецепции в атриуме (информационно- справочный пункт ти 01)</t>
  </si>
  <si>
    <t>Стойки рецепции в ядрах на 2-ом этаже</t>
  </si>
  <si>
    <t>Наружные и внутриплощадочные сети</t>
  </si>
  <si>
    <t>5.1.</t>
  </si>
  <si>
    <t>НВ/NW</t>
  </si>
  <si>
    <t>Внешняя сеть водоснабжения, в т.ч. внешнее пожаротушение</t>
  </si>
  <si>
    <t>5.1.1</t>
  </si>
  <si>
    <t>Наружная сеть водопровода д=200 мм, включая установку колодцев и гидрантов (8 штук)</t>
  </si>
  <si>
    <t>5.1.2</t>
  </si>
  <si>
    <t>Наружная сеть для сбора серой воды В11</t>
  </si>
  <si>
    <t>5.1.3</t>
  </si>
  <si>
    <t>Баки для сбора серой воды для сбора с кровли галереи</t>
  </si>
  <si>
    <t>5.1.4</t>
  </si>
  <si>
    <t>Система полива территории</t>
  </si>
  <si>
    <t>5.1.5</t>
  </si>
  <si>
    <t>здание</t>
  </si>
  <si>
    <t>5.1.6</t>
  </si>
  <si>
    <t>5.1.7</t>
  </si>
  <si>
    <t>5.1.8</t>
  </si>
  <si>
    <t>5.2.</t>
  </si>
  <si>
    <t>НК/NC</t>
  </si>
  <si>
    <t>Наружные сети водоотведения и канализации</t>
  </si>
  <si>
    <t>5.2.1</t>
  </si>
  <si>
    <t>Наружная сеть канализации К1 самотечная</t>
  </si>
  <si>
    <t>5.2.2</t>
  </si>
  <si>
    <t>Наружная сеть канализации К1 напорная</t>
  </si>
  <si>
    <t>5.2.3</t>
  </si>
  <si>
    <t>КНС  х.б. канализации</t>
  </si>
  <si>
    <t>5.2.4</t>
  </si>
  <si>
    <t>Наружная сеть канализации К14 от лабораторий</t>
  </si>
  <si>
    <t>5.2.5</t>
  </si>
  <si>
    <t>Баки нейтрализаторы для К14</t>
  </si>
  <si>
    <t>5.2.6</t>
  </si>
  <si>
    <t>Наружная сеть ливневой канализации К2 самотечная</t>
  </si>
  <si>
    <t>5.2.7</t>
  </si>
  <si>
    <t>Лотки для сбора ливневой канализации с рельефа</t>
  </si>
  <si>
    <t>5.2.8</t>
  </si>
  <si>
    <t>Наружные баки для сбора дождевой канализации</t>
  </si>
  <si>
    <t>5.2.9</t>
  </si>
  <si>
    <t>Наружные сети ливневой канализации с кровли здания</t>
  </si>
  <si>
    <t>5.3.</t>
  </si>
  <si>
    <t>ЭП/EP</t>
  </si>
  <si>
    <t>ДГУ, ПКЛ 20кВ, Внешние сети гарантированного электроснабжения 0,4кВ</t>
  </si>
  <si>
    <t>5.3.1</t>
  </si>
  <si>
    <t>5.3.2</t>
  </si>
  <si>
    <t>Дизель-генераторы 2,5 МВт</t>
  </si>
  <si>
    <t>5.3.3</t>
  </si>
  <si>
    <t>5.3.4</t>
  </si>
  <si>
    <t>пм трассы</t>
  </si>
  <si>
    <t>5.3.5</t>
  </si>
  <si>
    <t>5.3.6</t>
  </si>
  <si>
    <t>Кабельные линии от ТП до ГРЩ в зданиях (0.4 кВ), узлы прохода</t>
  </si>
  <si>
    <t>5.3.7</t>
  </si>
  <si>
    <t>Ячейки 0,4кВ в ТП 20/0,4 кВ</t>
  </si>
  <si>
    <t>5.3.8</t>
  </si>
  <si>
    <t>Кабельная линия 0,4 кВ наружного освещения</t>
  </si>
  <si>
    <t>5.3.9</t>
  </si>
  <si>
    <t>Щиты наружного освещения</t>
  </si>
  <si>
    <t>5.4.</t>
  </si>
  <si>
    <t>Наружные сети тепло- и холодоснабжения</t>
  </si>
  <si>
    <t>5.4.1</t>
  </si>
  <si>
    <t xml:space="preserve">Наружная сеть холодоснабжения 2х800 мм в непроходном канале в теплоизоляции </t>
  </si>
  <si>
    <t>5.4.2</t>
  </si>
  <si>
    <t>Наружная сеть теплоснабжения 2х350 мм в непроходном канале в теплоизоляции</t>
  </si>
  <si>
    <t>5.5.</t>
  </si>
  <si>
    <t>НСС/NCC</t>
  </si>
  <si>
    <t>Внешние сети связи</t>
  </si>
  <si>
    <t>5.5.1</t>
  </si>
  <si>
    <t>ПОС/POS</t>
  </si>
  <si>
    <t>Проект организации строительства</t>
  </si>
  <si>
    <t>6.1.1</t>
  </si>
  <si>
    <t>Временная дорога и площадки с твердым покрытием площадью 6520 м2</t>
  </si>
  <si>
    <t>6.1.1.1</t>
  </si>
  <si>
    <t>Устройство подстилающих и выравнивающих слоев оснований из песка</t>
  </si>
  <si>
    <t>6.1.1.2</t>
  </si>
  <si>
    <t>Устройство дорог из сборных железобетонных плит площадью более 3 м2 1242 шт*3*1,75*0,17</t>
  </si>
  <si>
    <t>6.1.2</t>
  </si>
  <si>
    <t>6.1.2.1</t>
  </si>
  <si>
    <t>6.1.2.2</t>
  </si>
  <si>
    <t>Устройство дорог из сборных железобетонных плит площадью более 3 м2</t>
  </si>
  <si>
    <t>6.1.2.3</t>
  </si>
  <si>
    <t>Устройство бетонной монолитных участков</t>
  </si>
  <si>
    <t>6.1.3</t>
  </si>
  <si>
    <t>6.1.3.1</t>
  </si>
  <si>
    <t>6.1.3.2</t>
  </si>
  <si>
    <t>Устройство дорог из сборных железобетонных плит площадью более 3 м2 1506*0,17</t>
  </si>
  <si>
    <t>6.1.4</t>
  </si>
  <si>
    <t>6.1.4.1</t>
  </si>
  <si>
    <t>Устройство подстилающих и выравнивающих слоев оснований из щебня</t>
  </si>
  <si>
    <t>6.1.5</t>
  </si>
  <si>
    <t>6.1.5.1</t>
  </si>
  <si>
    <t>6.1.5.2</t>
  </si>
  <si>
    <t>Устройство дорог из сборных железобетонных плит площадью более 3 м2 1716*0,17</t>
  </si>
  <si>
    <t>6.1.6</t>
  </si>
  <si>
    <t>6.1.6.1</t>
  </si>
  <si>
    <t>6.1.6.2</t>
  </si>
  <si>
    <t>Устройство дорог из сборных железобетонных плит площадью более 3 м2 3182*0,17</t>
  </si>
  <si>
    <t>6.2.1</t>
  </si>
  <si>
    <t>Устройство ограждений: из сетки</t>
  </si>
  <si>
    <t>6.2.2</t>
  </si>
  <si>
    <t>Устройство ворот распашных с установкой столбов металлических</t>
  </si>
  <si>
    <t>6.2.2.1</t>
  </si>
  <si>
    <t>Стойки металлические опорные</t>
  </si>
  <si>
    <t>6.2.3</t>
  </si>
  <si>
    <t>Устройство калиток без установки столбов при металлических оградах со столбами</t>
  </si>
  <si>
    <t>6.3.</t>
  </si>
  <si>
    <t>Временное электроснабжение и освещение 600кВА единовременной нагрузки</t>
  </si>
  <si>
    <t>6.3.1</t>
  </si>
  <si>
    <t>Монтажные работы</t>
  </si>
  <si>
    <t>6.3.1.1</t>
  </si>
  <si>
    <t>Ящик с трехполюсным рубильником и конденсаторами, устанавливаемый на конструкции на стене или колонне, на ток до 70 А</t>
  </si>
  <si>
    <t>6.3.1.2</t>
  </si>
  <si>
    <t>6.3.1.3</t>
  </si>
  <si>
    <t>Рубильник на плите с центральной или боковой рукояткой или управлением штангой, устанавливаемый на металлическом основании, однополюсный на ток до 250 А</t>
  </si>
  <si>
    <t>6.3.1.4</t>
  </si>
  <si>
    <t>6.3.1.5</t>
  </si>
  <si>
    <t>Предохранитель</t>
  </si>
  <si>
    <t>6.3.1.6</t>
  </si>
  <si>
    <t>6.3.1.7</t>
  </si>
  <si>
    <t>Щитки осветительные, устанавливаемые на стене распорными дюбелями, масса щитка до 15 кг</t>
  </si>
  <si>
    <t>6.3.1.8</t>
  </si>
  <si>
    <t>6.3.1.9</t>
  </si>
  <si>
    <t>Счетчики, устанавливаемые на готовом основании трехфазные</t>
  </si>
  <si>
    <t>6.3.1.10</t>
  </si>
  <si>
    <t>6.3.1.11</t>
  </si>
  <si>
    <t>Кабель до 35 кВ, подвешиваемый на тросе, масса 1 м кабеля до 4 кг</t>
  </si>
  <si>
    <t>6.3.1.12</t>
  </si>
  <si>
    <t>Кабель до 35 кВ по установленным конструкциям и лоткам с креплением на поворотах и в конце трассы, масса 1 м кабеля до 6 кг</t>
  </si>
  <si>
    <t>6.3.1.13</t>
  </si>
  <si>
    <t>6.3.1.14</t>
  </si>
  <si>
    <t>6.3.1.15</t>
  </si>
  <si>
    <t>Трос стальной</t>
  </si>
  <si>
    <t>6.3.1.16</t>
  </si>
  <si>
    <t>6.3.1.17</t>
  </si>
  <si>
    <t>Муфта соединительная свинцовая с защитным кожухом для кабеля напряжением до 10 кВ с заливкой кожуха массой, сечение жил до 240 мм2</t>
  </si>
  <si>
    <t>Муфта соединительная свинцовая с защитным кожухом для кабеля напряжением до 10 кВ с заливкой кожуха массой, сечение жил до 120 мм2</t>
  </si>
  <si>
    <t>Укладка блоков и плит ленточных фундаментов при глубине котлована до 4 м, масса конструкций до 0,5 т</t>
  </si>
  <si>
    <t>Колонка распределительная с автоматическими выключателями или с рубильником и предохранителями на ток до 63 А, устанавливаемая на модульной коробке и присоединяемая к магистрали из проводов с жилами сечением до 35 мм2</t>
  </si>
  <si>
    <t>Трансформатор тока напряжением до 10 кВ</t>
  </si>
  <si>
    <t>Светильник, устанавливаемый вне зданий с лампами ртутными</t>
  </si>
  <si>
    <t>Кронштейн для подвески шлейфа ограничителя перенапряжений на жесткой поперечине окрашенный</t>
  </si>
  <si>
    <t>Лоток металлический штампованный по установленным конструкциям, ширина лотка до 200 мм</t>
  </si>
  <si>
    <t>6.4.1</t>
  </si>
  <si>
    <t>Водоснабжение</t>
  </si>
  <si>
    <t>6.4.1.1</t>
  </si>
  <si>
    <t>Разработка грунта в траншеях экскаватором «обратная лопата» с ковшом вместимостью 0,65 (0,5-1) м3, группа грунтов 2</t>
  </si>
  <si>
    <t>6.4.1.2</t>
  </si>
  <si>
    <t>Доработка грунта вручную в траншеях глубиной до 2 м без креплений с откосами, группа грунтов 2</t>
  </si>
  <si>
    <t>6.4.1.3</t>
  </si>
  <si>
    <t>Засыпка траншей и котлованов с перемещением грунта до 5 м бульдозерами мощностью 59 кВт (80 л.с.), группа грунтов 2</t>
  </si>
  <si>
    <t>6.4.1.4</t>
  </si>
  <si>
    <t>Устройство основания под трубопроводы песчаного</t>
  </si>
  <si>
    <t>6.4.1.5</t>
  </si>
  <si>
    <t>Укладка стальных водопроводных труб с  диаметром 200 мм (футляр и гильзы)</t>
  </si>
  <si>
    <t xml:space="preserve">м </t>
  </si>
  <si>
    <t>6.4.1.6</t>
  </si>
  <si>
    <t>Протаскивание в футляр полиэтиленовых труб диаметром 63 мм</t>
  </si>
  <si>
    <t>6.4.1.7</t>
  </si>
  <si>
    <t>Протаскивание в футляр полиэтиленовых  труб диаметром 160 мм</t>
  </si>
  <si>
    <t>6.4.1.8</t>
  </si>
  <si>
    <t>Укладка трубопроводов из полиэтиленовых труб диаметром 160 мм</t>
  </si>
  <si>
    <t>6.4.1.9</t>
  </si>
  <si>
    <t>6.4.1.10</t>
  </si>
  <si>
    <t>Укладка трубопроводов из полиэтиленовых труб диаметром 65 мм</t>
  </si>
  <si>
    <t>6.4.1.11</t>
  </si>
  <si>
    <t>Установка полиэтиленовых фасонных частей отводов, колен, патрубков, переходов</t>
  </si>
  <si>
    <t>6.4.1.12</t>
  </si>
  <si>
    <t>6.4.1.13</t>
  </si>
  <si>
    <t>Установка полиэтиленовых фасонных частей тройников</t>
  </si>
  <si>
    <t>6.4.1.14</t>
  </si>
  <si>
    <t>6.4.1.15</t>
  </si>
  <si>
    <t>Устройство тепло- и звукоизоляции засыпной керамзитовой</t>
  </si>
  <si>
    <t>6.4.1.16</t>
  </si>
  <si>
    <t>Установка затворов  на трубопроводах из стальных труб диаметром до 100 мм</t>
  </si>
  <si>
    <t>6.4.1.16.1</t>
  </si>
  <si>
    <t>6.4.1.17</t>
  </si>
  <si>
    <t>Установка  затворов  на трубопроводах из стальных труб диаметром до 150 мм</t>
  </si>
  <si>
    <t>6.4.1.18</t>
  </si>
  <si>
    <t>Установка гидрантов пожарных</t>
  </si>
  <si>
    <t>6.4.1.19</t>
  </si>
  <si>
    <t>Устройство круглых колодцев из сборного железобетона в грунтах сухих</t>
  </si>
  <si>
    <t>Отдельные конструктивные элементы зданий и сооружений с преобладанием горячекатаных профилей, средняя масса сборочной единицы до 0,1 т</t>
  </si>
  <si>
    <t>Пожарные лестницы</t>
  </si>
  <si>
    <t>Люки чугунные тяжелые</t>
  </si>
  <si>
    <t>6.4.1.20</t>
  </si>
  <si>
    <t>Устройство постоянных бетонных упоров на трубопроводе диаметром 100 мм</t>
  </si>
  <si>
    <t>км</t>
  </si>
  <si>
    <t>6.4.1.21</t>
  </si>
  <si>
    <t>Устройство постоянных бетонных упоров на трубопроводе диаметром 125; 150 мм</t>
  </si>
  <si>
    <t>6.4.1.22</t>
  </si>
  <si>
    <t>Врезка в существующие сети из стальных труб стальных штуцеров (патрубков) диаметром 150 мм</t>
  </si>
  <si>
    <t>1 врезка</t>
  </si>
  <si>
    <t>6.4.1.23</t>
  </si>
  <si>
    <t>Изоляция трубопроводов пенополиуретаном</t>
  </si>
  <si>
    <t>6.4.1.24</t>
  </si>
  <si>
    <t>Устройство бетонных опорных плит. Прим.</t>
  </si>
  <si>
    <t>6.4.1.25</t>
  </si>
  <si>
    <t>Устройство основания под фундаменты песчаного</t>
  </si>
  <si>
    <t>Укладка сборных железобетонных плит площадью более 3 м2</t>
  </si>
  <si>
    <t>Устройство помещения под водомерный узел</t>
  </si>
  <si>
    <t>Установка водомерных узлов, поставляемых на место монтажа собранными в блоки, без обводной линии диаметром ввода до 150 мм, диаметром водомера до 100 мм</t>
  </si>
  <si>
    <t>6.5.</t>
  </si>
  <si>
    <t>Канализация бытового городка</t>
  </si>
  <si>
    <t>6.5.1</t>
  </si>
  <si>
    <t>6.5.1.1</t>
  </si>
  <si>
    <t>6.5.1.2</t>
  </si>
  <si>
    <t>Доработка грунта вручную в траншеях</t>
  </si>
  <si>
    <t>6.5.1.3</t>
  </si>
  <si>
    <t>6.5.1.4</t>
  </si>
  <si>
    <t>6.5.1.5</t>
  </si>
  <si>
    <t>Укладка трубопроводов из полиэтиленовых труб диаметром 100 мм</t>
  </si>
  <si>
    <t>6.5.2</t>
  </si>
  <si>
    <t>6.5.2.1</t>
  </si>
  <si>
    <t>Устройство круглых сборных железобетонных канализационных колодцев диаметром 1 м в сухих грунтах</t>
  </si>
  <si>
    <t>6.5.2.1.1</t>
  </si>
  <si>
    <t>Разработка грунта в отвал экскаваторами «драглайн» или «обратная лопата» с ковшом вместимостью 0,65 (0,5-1) м3, группа грунтов 2</t>
  </si>
  <si>
    <t>6.5.3</t>
  </si>
  <si>
    <t>6.5.3.1</t>
  </si>
  <si>
    <t>Разработка грунта вручную в траншеях глубиной до 2 м без креплений с откосами, группа грунтов 2</t>
  </si>
  <si>
    <t>6.5.3.2</t>
  </si>
  <si>
    <t>6.5.3.3</t>
  </si>
  <si>
    <t>Засыпка вручную траншей, пазух котлованов и ям, группа грунтов 2</t>
  </si>
  <si>
    <t>6.5.3.4</t>
  </si>
  <si>
    <t>Укладка железобетонных плит под емкости</t>
  </si>
  <si>
    <t>6.5.3.5</t>
  </si>
  <si>
    <t>Установка емкостей для сбора отходов емк. 15 м3</t>
  </si>
  <si>
    <t>6.5.4</t>
  </si>
  <si>
    <t>6.5.4.1</t>
  </si>
  <si>
    <t>6.5.4.2</t>
  </si>
  <si>
    <t>6.5.4.3</t>
  </si>
  <si>
    <t>6.5.4.4</t>
  </si>
  <si>
    <t>6.5.4.5</t>
  </si>
  <si>
    <t>Устройство  основания из песка под водоотводные лотки</t>
  </si>
  <si>
    <t>6.5.4.6</t>
  </si>
  <si>
    <t>Установка в сооружениях прямоугольных лотков сечением до 0,2 м2</t>
  </si>
  <si>
    <t>6.5.4.6.1</t>
  </si>
  <si>
    <t>Конструкции сборные железобетонные</t>
  </si>
  <si>
    <t>6.5.4.7</t>
  </si>
  <si>
    <t xml:space="preserve">Лотки бетонные открытые из бетона </t>
  </si>
  <si>
    <t>6.5.4.8</t>
  </si>
  <si>
    <t>Установка металлических решеток приямков</t>
  </si>
  <si>
    <t>6.5.4.9</t>
  </si>
  <si>
    <t>Устройство круглых дождеприемных колодцев для дождевой канализации из сборного железобетона диаметром 1,0 м в сухих грунтах</t>
  </si>
  <si>
    <t>6.5.4.9.1</t>
  </si>
  <si>
    <t>Люки чугунные с решеткой для дождеприемного колодца ЛР</t>
  </si>
  <si>
    <t>6.5.4.10</t>
  </si>
  <si>
    <t>Присоединение канализационных трубопроводов к существующей сети в грунтах сухих</t>
  </si>
  <si>
    <t>6.5.4.11</t>
  </si>
  <si>
    <t>Фильтрующий патрон</t>
  </si>
  <si>
    <t>6.5.4.12</t>
  </si>
  <si>
    <t>Насос погружной</t>
  </si>
  <si>
    <t>Заказчик</t>
  </si>
  <si>
    <t>Генеральный директор_____________________Лумельский А.М.</t>
  </si>
  <si>
    <t>Страховочные системы зеленой кровли</t>
  </si>
  <si>
    <t>** Применение поправочного коэффициента предусмотрено пунктом 5.3 Договора для уменьшения предельной Цены Договора</t>
  </si>
  <si>
    <t>Строительно-монтажные работы (укрупненно)*</t>
  </si>
  <si>
    <t>ИТП системы холодоснабжения (теплообменники и насосы, включая узлы учета)</t>
  </si>
  <si>
    <t>Освещение в зонах fit out, осветительное оборудование (включая систему управления освещением DALI, электроустановочные изделия)</t>
  </si>
  <si>
    <t>Комплекс дворового освещения,  включая:</t>
  </si>
  <si>
    <t>4.7.4.</t>
  </si>
  <si>
    <t>4.7.4.1</t>
  </si>
  <si>
    <t>4.7.5.2</t>
  </si>
  <si>
    <t>4.7.5.3</t>
  </si>
  <si>
    <t>Электронные системы контроля доступа (контроль доступа дверей), включая контроллеры</t>
  </si>
  <si>
    <t>Системы IP телефонии и оборудования</t>
  </si>
  <si>
    <t>Система часофикации, включая первичные и вторичные часы</t>
  </si>
  <si>
    <t>4.30.</t>
  </si>
  <si>
    <t>4.17.1.</t>
  </si>
  <si>
    <t>4.18.1</t>
  </si>
  <si>
    <t>4.18.2</t>
  </si>
  <si>
    <t>4.18.3</t>
  </si>
  <si>
    <t>4.19.1.</t>
  </si>
  <si>
    <t>4.20.1</t>
  </si>
  <si>
    <t>4.20.2</t>
  </si>
  <si>
    <t>4.20.3</t>
  </si>
  <si>
    <t>4.20.4</t>
  </si>
  <si>
    <t>4.20.5</t>
  </si>
  <si>
    <t>4.20.6</t>
  </si>
  <si>
    <t>4.20.7</t>
  </si>
  <si>
    <t>4.21.1.</t>
  </si>
  <si>
    <t>4.25.1</t>
  </si>
  <si>
    <t>4.25.2</t>
  </si>
  <si>
    <t>4.25.3</t>
  </si>
  <si>
    <t>4.27.1</t>
  </si>
  <si>
    <t>4.27.2</t>
  </si>
  <si>
    <t>4.27.3</t>
  </si>
  <si>
    <t>4.27.4</t>
  </si>
  <si>
    <t>4.27.5</t>
  </si>
  <si>
    <t>4.27.6</t>
  </si>
  <si>
    <t>4.27.7</t>
  </si>
  <si>
    <t>4.27.8</t>
  </si>
  <si>
    <t>4.27.9</t>
  </si>
  <si>
    <t>4.27.10</t>
  </si>
  <si>
    <t>4.27.11</t>
  </si>
  <si>
    <t>4.29.1.</t>
  </si>
  <si>
    <t>4.30.1</t>
  </si>
  <si>
    <t>4.30.2</t>
  </si>
  <si>
    <t>4.30.3</t>
  </si>
  <si>
    <t>4.30.4</t>
  </si>
  <si>
    <t>4.30.5</t>
  </si>
  <si>
    <t>4.30.6</t>
  </si>
  <si>
    <t>4.30.7</t>
  </si>
  <si>
    <t>4.30.8</t>
  </si>
  <si>
    <t>4.30.9</t>
  </si>
  <si>
    <t>4.30.10</t>
  </si>
  <si>
    <t>4.30.11</t>
  </si>
  <si>
    <t>4.30.12</t>
  </si>
  <si>
    <t>4.30.13</t>
  </si>
  <si>
    <t>4.30.14</t>
  </si>
  <si>
    <t>4.30.15</t>
  </si>
  <si>
    <t>4.30.16</t>
  </si>
  <si>
    <t>4.30.17</t>
  </si>
  <si>
    <t>4.30.18</t>
  </si>
  <si>
    <t>Стоянка для автомобилей площадью 581 м2</t>
  </si>
  <si>
    <t>Площадка для стоянки строительной техники площадью 1506 м2</t>
  </si>
  <si>
    <t>Площадка для хранения  из щебня площадью 4290 м2</t>
  </si>
  <si>
    <t>Открытые площадки складирования 1716 м2</t>
  </si>
  <si>
    <t>Площадка бытового городка площ. 3182 м2</t>
  </si>
  <si>
    <t>Емкости для сбора отходов</t>
  </si>
  <si>
    <t>Установка емкостей для сбора отходов</t>
  </si>
  <si>
    <t>Канализация</t>
  </si>
  <si>
    <t>Система временного водоотведения и очистки ливневых и поверхностных вод</t>
  </si>
  <si>
    <t>6.4.1.16.2</t>
  </si>
  <si>
    <t>6.4.1.16.3</t>
  </si>
  <si>
    <t>4.23.1.</t>
  </si>
  <si>
    <t>Примечания:</t>
  </si>
  <si>
    <t>СКУД/ACS</t>
  </si>
  <si>
    <t>СКТ/IPTV</t>
  </si>
  <si>
    <t>МС/AV</t>
  </si>
  <si>
    <t>ЛВС/LAN,WLAN</t>
  </si>
  <si>
    <t>Трубопровод для транспортировки жидкого азота в усиленной вакуумной изоляции (в проходном канале)</t>
  </si>
  <si>
    <t>Бордюрный камень KD1, KD2, KD7 и KD8 (бетонный камень 150х300 мм)</t>
  </si>
  <si>
    <t>Подпорная стена тип Е (армирование 180 кг/м3)</t>
  </si>
  <si>
    <t>Подпорная стена тип G (проход вдоль оси 12 - вкл. лестницы) (армирование 180 кг/ м3)</t>
  </si>
  <si>
    <t>Бетонные лестницы для организации ландшафта (2 большие лнстницы и 1 малая)</t>
  </si>
  <si>
    <t>Подпорная стена тип F (армирование 180 кг/м3)</t>
  </si>
  <si>
    <t>Подпорная стена тип D (армирование 180 кг/м3)</t>
  </si>
  <si>
    <t>1.18.</t>
  </si>
  <si>
    <t>1.19.</t>
  </si>
  <si>
    <t>Обратная засыпка песком под КСП на отм. 190.410</t>
  </si>
  <si>
    <t>4.7.5.4</t>
  </si>
  <si>
    <t>4.7.5.5</t>
  </si>
  <si>
    <t>X01 Световые опоры (группа их 3-х световых опор) с рассеивающей оптикой LED 3x36 Вт</t>
  </si>
  <si>
    <t>X02 Световые опоры для подсветки деревьев LED 4x20 Вт</t>
  </si>
  <si>
    <t>X03 Встроенный в потолок светильник</t>
  </si>
  <si>
    <t>X08 Осветительная опора для пешеходных пространств</t>
  </si>
  <si>
    <t>X10 Настенный светильник</t>
  </si>
  <si>
    <t>Щит DGS - 1 (ТП 13)</t>
  </si>
  <si>
    <t>Щит DGS- 2 (ТП 14)</t>
  </si>
  <si>
    <t>Щит DGS -3 (ТП 15)</t>
  </si>
  <si>
    <t>4.7.1.24</t>
  </si>
  <si>
    <t>4.7.1.25</t>
  </si>
  <si>
    <t>4.7.1.26</t>
  </si>
  <si>
    <t xml:space="preserve">Трансформатор Т25 20/0,4 кВ для аварийного электроснабжения </t>
  </si>
  <si>
    <t xml:space="preserve">Трансформатор Т26 20/0,4 кВ для аварийного электроснабжения </t>
  </si>
  <si>
    <t xml:space="preserve">Трансформатор Т27 20/0,4 кВ для аварийного электроснабжения </t>
  </si>
  <si>
    <t>Остекленные конструции выходов из здания 2b (3 штуки, временные выходы)</t>
  </si>
  <si>
    <t>Армирование свайно-плитного фундамента</t>
  </si>
  <si>
    <t xml:space="preserve">Конструкция здания для дизель-генераторов </t>
  </si>
  <si>
    <t xml:space="preserve">Конструкция ТП 0,4/20 кВ для дизель-генераторов </t>
  </si>
  <si>
    <t>5.3.10</t>
  </si>
  <si>
    <t>Трансформаторы  0,4/20 кВ, РУ 20 кВ в ТП дизель-генераторов</t>
  </si>
  <si>
    <t>всего</t>
  </si>
  <si>
    <t>Здание наземной компрессорной станции</t>
  </si>
  <si>
    <t>Здание наземного хранилища баллонов</t>
  </si>
  <si>
    <t>Наружные сети связи (трасса, внутриплощадочная трасса кабельной канализации и колодцы) 2 канала ICT 1x2</t>
  </si>
  <si>
    <t>Кабельная линия от ТП ДГУ до ТП (линия 20/0.4 кВ)</t>
  </si>
  <si>
    <t>Баки для хранения топлива для дизель-генераторов</t>
  </si>
  <si>
    <t>5.1.9</t>
  </si>
  <si>
    <t>Здание наземного хранилища жидкого азота</t>
  </si>
  <si>
    <t>3.1.1.9.</t>
  </si>
  <si>
    <t>Бетонная подготовка под комбинированным свайно-плитным фундаментом</t>
  </si>
  <si>
    <t>Песчанаяя подготовка под комбинированным свайно-плитным фундаментом</t>
  </si>
  <si>
    <t>3.1.1.10.</t>
  </si>
  <si>
    <t>Итого СМР по Разделу 4. (рублей, без НДС 18%):</t>
  </si>
  <si>
    <t>Гидроизоляция подземной части (мембрана "Resitrix SK" или аналог), включая необходимую защиту и весь необходимый комплекс работ</t>
  </si>
  <si>
    <t>Теплоизоляция стен  подземной части, включая необходимую защиту и весь комплекс работ</t>
  </si>
  <si>
    <t>Стяжка пола в помещениях с отделкой fit-out и гибких лабораториях корпуса 3А, включая всю необходимую подготовку под укладку финишного покрытия</t>
  </si>
  <si>
    <t>Отделка стен и колонн в морозильной камере (температура -80С)</t>
  </si>
  <si>
    <t>Конструкция потолков и перекрытий помещений шоу-рум, расположенных атриуме</t>
  </si>
  <si>
    <t>Вертикальные емкости объемом 5 м3 каждая для хранения жидкого азота</t>
  </si>
  <si>
    <t>Системы ОЗДС</t>
  </si>
  <si>
    <t>Конструкция световых фонарей на кровле, включая остекление и металлоконструкции (диаметр светового фонаря примерно 16.5 м)</t>
  </si>
  <si>
    <t>Конструкция световых фонарей на кровле, включая остекление и металлоконструкции (диаметр светового фонаря примерно 13 м)</t>
  </si>
  <si>
    <t>Система очистки световых фонарей на кровле (передвижной мостик на бетонной площадке)</t>
  </si>
  <si>
    <t>Освещение в технических помещениях (подвал, технический этаж) и ЦКП - помещения без подвесного потолка</t>
  </si>
  <si>
    <t>Освещение  медкабинета и администрации</t>
  </si>
  <si>
    <t>2.2.3.20.</t>
  </si>
  <si>
    <t>Зачистка и обеспыливание бетонной плиты перекрытия в ЦКП</t>
  </si>
  <si>
    <t>Металлический потолок в ядрах (Plafometal или аналог)</t>
  </si>
  <si>
    <t xml:space="preserve">Фундаменты под краны </t>
  </si>
  <si>
    <t>4.7.2.1.12.2</t>
  </si>
  <si>
    <t>Светильники для технических помещений и помещений ЦКП</t>
  </si>
  <si>
    <t>Светильники в атриуме lumencove HO RGB (или аналог)</t>
  </si>
  <si>
    <t>Светильники в атриуме Zumtobel Graft high-bay luminaire (или агалог)</t>
  </si>
  <si>
    <t>Светильники тип 30/5 Tubo 100 (в коридорах и ядрах) (или аналог)</t>
  </si>
  <si>
    <t>Светильники тип 30/3 (точечный светильник Thorn 96108358 Base LED)  (или аналог)</t>
  </si>
  <si>
    <t>Светильники тип 30/1 (точечный светильник Iguzzini MB83-739 Reflex Easy) (или аналог)</t>
  </si>
  <si>
    <t>Светильники тип 30/6 за деревянным потолком (лента LED KKFS flexible) (или аналог)</t>
  </si>
  <si>
    <t>Светильники тип 30/4 возле лифта (slotlight 2 Zumtobel) (или аналог)</t>
  </si>
  <si>
    <t>Светильники тип 30/4 (slotlight 2 Zumtobel) (или аналог)</t>
  </si>
  <si>
    <t>Светильники тип 30/2 (точечный светильник targetti 1T2521 ARC LED) (или аналог)</t>
  </si>
  <si>
    <t>Светильники тип 30/3 (точечный светильник Thorn 96108358 Base LED) (или аналог)</t>
  </si>
  <si>
    <t>Светильники тип 30/6 за потолком (лента LED KKFS flexible) (или аналог)</t>
  </si>
  <si>
    <t>Светильники тип 09  лампа LED Front light iGuzzuini (или аналог)</t>
  </si>
  <si>
    <t>Светильники тип 30/1 (точечный светильник Iguzzini MB83-739 Reflex Easy) в фойе (или аналог)</t>
  </si>
  <si>
    <t>Светильники тип 30/10 TEOS 133333 ambiance luminaire (встроенные в облицовку) (или аналог)</t>
  </si>
  <si>
    <t>Зачистка и обеспыливание бетонной плиты перекрытия в техн. помещениях и ЦКП</t>
  </si>
  <si>
    <t>4.7.5.6</t>
  </si>
  <si>
    <t>X07 Сдвоенная световая опора LED 150 Вт для освещения проезжей части</t>
  </si>
  <si>
    <t>4.2.2.8</t>
  </si>
  <si>
    <t>4.2.2.9</t>
  </si>
  <si>
    <t>4.2.2.10</t>
  </si>
  <si>
    <t>4.2.2.11</t>
  </si>
  <si>
    <t>4.2.2.12</t>
  </si>
  <si>
    <t>4.2.2.13</t>
  </si>
  <si>
    <t>Система подачи сжатого воздуха</t>
  </si>
  <si>
    <t>4.1.36.</t>
  </si>
  <si>
    <t>Теплообменники системы ГВС</t>
  </si>
  <si>
    <t>Трубопроводы сжатого воздуха д=65-100 мм</t>
  </si>
  <si>
    <t>Трубопроводы сжатого воздуха д=25-40 мм</t>
  </si>
  <si>
    <t>Компрессорная установка подачи сжатого воздуха Atlas Copco 245 л/сек (расположена в здании компрессорной)</t>
  </si>
  <si>
    <t xml:space="preserve">Компенсация затрат разницы стоимости электрической энергии (5000МВт) </t>
  </si>
  <si>
    <r>
      <t>Хранилище рассыпной соли</t>
    </r>
    <r>
      <rPr>
        <sz val="11"/>
        <color indexed="8"/>
        <rFont val="Calibri"/>
        <family val="2"/>
        <charset val="204"/>
      </rPr>
      <t xml:space="preserve"> (Forbes 3.0 серии 21/18 Salt Saturator (18т емкость))</t>
    </r>
  </si>
  <si>
    <t>Конструкции металлические</t>
  </si>
  <si>
    <t>Итого ПИР по Разделу ГП/GP:</t>
  </si>
  <si>
    <t>Итого СМР по Разделу ГП/GP:</t>
  </si>
  <si>
    <t>Итого ПИР по Разделу АР/AR:</t>
  </si>
  <si>
    <t>Итого СМР по Разделу АР/AR:</t>
  </si>
  <si>
    <t>Итого ПИР по Разделу КЖ/KG:</t>
  </si>
  <si>
    <t>Итого СМР по Разделу КЖ/KG:</t>
  </si>
  <si>
    <t>Итого ПИР по Разделу КM/KM:</t>
  </si>
  <si>
    <t>Итого СМР по Разделу КМ/KM:</t>
  </si>
  <si>
    <t>Итого СМР по Разделу ОВ/OV:</t>
  </si>
  <si>
    <t>Итого СМР по Разделу АПТ/PT:</t>
  </si>
  <si>
    <t>Итого СМР по Разделу ВК/VK:</t>
  </si>
  <si>
    <t>Итого СМР по Разделу САПС/PS:</t>
  </si>
  <si>
    <t>Итого СМР по Разделу AП/AP:</t>
  </si>
  <si>
    <t>Итого СМР по Разделу СГОП/EWES:</t>
  </si>
  <si>
    <t>Итого СМР по Подразделу ЭМ/EM:</t>
  </si>
  <si>
    <t>Итого СМР по Подразделу ЭО/EO:</t>
  </si>
  <si>
    <t>Итого СМР по Подразделу ЭМБ/EMB:</t>
  </si>
  <si>
    <t>Итого СМР по Подразделу ЭМГ/EMG:</t>
  </si>
  <si>
    <t>Итого СМР по Подразделу ЭН/EN:</t>
  </si>
  <si>
    <t>Итого СМР по Разделу АСУ ТП/BMS:</t>
  </si>
  <si>
    <t>Итого СМР по Разделу АСКУЭ/ASKU:</t>
  </si>
  <si>
    <t>Итого СМР по Разделу СМиС, СМиК:</t>
  </si>
  <si>
    <t>Итого СМР по Разделу СОТС/SOTS:</t>
  </si>
  <si>
    <t>Итого СМР по Разделу СКУД/ACS:</t>
  </si>
  <si>
    <t>Итого СМР по Разделу СВН/ССTV:</t>
  </si>
  <si>
    <t>Итого СМР по Разделу СКТ/IPTV:</t>
  </si>
  <si>
    <t>Итого СМР по Разделу РС/PAS:</t>
  </si>
  <si>
    <t>Итого СМР по Разделу CC/СС:</t>
  </si>
  <si>
    <t>Итого СМР по Разделу ЛВС/LAN,WLAN:</t>
  </si>
  <si>
    <t>Итого СМР по Разделу МС/AV:</t>
  </si>
  <si>
    <t>Итого СМР по Разделу ЧС/CH:</t>
  </si>
  <si>
    <t>Итого СМР по Разделу СКС/SCS:</t>
  </si>
  <si>
    <t>Итого СМР по Разделу РСП/RSP:</t>
  </si>
  <si>
    <t>Итого СМР по Разделу ТХФ/ТHKF:</t>
  </si>
  <si>
    <t>Итого СМР по Разделу TCC/TCC:</t>
  </si>
  <si>
    <t>Итого СМР по Разделу ЛФ/LF:</t>
  </si>
  <si>
    <t>Итого СМР по Разделу МУ/MU:</t>
  </si>
  <si>
    <t>Итого СМР по Разделу ОЗДС/OZDS:</t>
  </si>
  <si>
    <t>Итого СМР по Разделу СД/SD:</t>
  </si>
  <si>
    <t>Итого СМР по Разделу 5:</t>
  </si>
  <si>
    <t>Итого СМР по Разделу  НВ/NW:</t>
  </si>
  <si>
    <t>Итого СМР по Разделу  НК/NC:</t>
  </si>
  <si>
    <t>Итого СМР по Разделу  ЭП/EP:</t>
  </si>
  <si>
    <t>Итого СМР по Разделу  ТС,ХС/TS,XS:</t>
  </si>
  <si>
    <t>Итого СМР по Разделу  НСС/NCC:</t>
  </si>
  <si>
    <t>Итого СМР по Разделу  ПОС/POS:</t>
  </si>
  <si>
    <t>Итого СМР по Разделу  6.1:</t>
  </si>
  <si>
    <t>Итого СМР по Разделу  6.2:</t>
  </si>
  <si>
    <t>Итого ПИР по Разделу 6.3 :</t>
  </si>
  <si>
    <t>Итого СМР по Разделу  6.3:</t>
  </si>
  <si>
    <t>Итого СМР по Разделу  6.4:</t>
  </si>
  <si>
    <t>Итого ПИР по Разделу 6.5 :</t>
  </si>
  <si>
    <t>Итого СМР по Разделу  6.5:</t>
  </si>
  <si>
    <t>Итого ПИР по Разделу 4:</t>
  </si>
  <si>
    <t>Итого ПИР по Разделу КР/KR:</t>
  </si>
  <si>
    <t>Итого СМР по Разделу КР/KR:</t>
  </si>
  <si>
    <t>Итого СМР по Разделу 4:</t>
  </si>
  <si>
    <t>Итого ПИР по Разделу 5:</t>
  </si>
  <si>
    <t>Итого ПИР по Разделу 4.7:</t>
  </si>
  <si>
    <t>Итого СМР по Разделу 4.7:</t>
  </si>
  <si>
    <t>Итого ПИР по Разделу НСС/NCC:</t>
  </si>
  <si>
    <t>Итого ПИР по Разделу НВ/NW:</t>
  </si>
  <si>
    <t>Итого ПИР по Разделу НК/NC:</t>
  </si>
  <si>
    <t>Итого ПИР по Разделу ЭП/EP:</t>
  </si>
  <si>
    <t>ТС,ХС/TS,XS</t>
  </si>
  <si>
    <t>Итого ПИР по Разделу ТС,ХС/TS,XS:</t>
  </si>
  <si>
    <t>Итого ПИР по Разделу ПОС/POS:</t>
  </si>
  <si>
    <t>Бетонирование комбинированного свайно-плитного фундамента бетон В40</t>
  </si>
  <si>
    <t>Итого ПИР по Разделу ОВ/OV:</t>
  </si>
  <si>
    <t>Итого ПИР по РазделуВК/VK:</t>
  </si>
  <si>
    <t>Итого ПИР по Разделу АПТ/PT:</t>
  </si>
  <si>
    <t>Итого ПИР по Разделу САПС/PS:</t>
  </si>
  <si>
    <t>Итого ПИР по Разделу AП/AP:</t>
  </si>
  <si>
    <t>Итого ПИР по Разделу СГОП/EWES:</t>
  </si>
  <si>
    <t>Итого ПИР по Разделу АСУ ТП/BMS:</t>
  </si>
  <si>
    <t>Итого ПИР по Разделу АСКУЭ/ASKU:</t>
  </si>
  <si>
    <t>Итого ПИР по Разделу СМиС, СМиК:</t>
  </si>
  <si>
    <t>Итого ПИР по Разделу СОТС/SOTS:</t>
  </si>
  <si>
    <t>Итого ПИР по Разделу СКУД/ACS:</t>
  </si>
  <si>
    <t>Итого ПИР по Разделу СВН/ССTV:</t>
  </si>
  <si>
    <t>Итого ПИР по Разделу СКТ/IPTV:</t>
  </si>
  <si>
    <t>Итого ПИР по Разделу РС/PAS:</t>
  </si>
  <si>
    <t>Итого ПИР по Разделу CC/СС:</t>
  </si>
  <si>
    <t>Итого ПИР по Разделу ЛВС/LAN,WLAN:</t>
  </si>
  <si>
    <t>Итого ПИР по Разделу МС/AV:</t>
  </si>
  <si>
    <t>Итого ПИР по Разделу ЧС/CH:</t>
  </si>
  <si>
    <t>Итого ПИР по Разделу СКС/SCS:</t>
  </si>
  <si>
    <t>Итого ПИР по Разделу РСП/RSP:</t>
  </si>
  <si>
    <t>Итого ПИР по Разделу ТХФ/ТHKF:</t>
  </si>
  <si>
    <t>Итого ПИР по Разделу TCC/TCC:</t>
  </si>
  <si>
    <t>Итого ПИР по Разделу ЛФ/LF:</t>
  </si>
  <si>
    <t>Итого ПИР по Разделу МУ/MU:</t>
  </si>
  <si>
    <t>Итого ПИР по Разделу ОЗДС/OZDS:</t>
  </si>
  <si>
    <t>Итого ПИР по Разделу СД/SD:</t>
  </si>
  <si>
    <t>*** Цена Договора - предложение Участника Процедуры закупки= Стоимость разработки Рабочей документации(рублей, с НДС 18%)+Стоимость выполнения Строительно-монтажных работ (укрупненно) (рублей, с НДС 18%)+Стоимость работ по Авторскому надзору (0,02% от Строительно-монтажных работ) (рублей, с НДС 18%)+Компенсация затрат разницы стоимости электрической энергии (5000МВт) (рублей, с НДС 18%)+Компенсация затрат на страхование строительных рисков (1% от Строительно-монтажных работ)(рублей, с НДС 18%)</t>
  </si>
  <si>
    <t>Технология очистки куполов фасадов</t>
  </si>
  <si>
    <t>Вертикальный транспорт (строительная часть)</t>
  </si>
  <si>
    <t>Удаление отходов</t>
  </si>
  <si>
    <t xml:space="preserve">* Состав и объемы Строительно-монтажных работ определены укрупненно по каждому разделу Проекта и уточняются на основании разработанной Рабочей документации в Локальных сметах </t>
  </si>
  <si>
    <t>Приложение № 12 к Договору № ________________________ от ______________________ 2013 г.</t>
  </si>
  <si>
    <t>Предполагаемый график финансирования Проект</t>
  </si>
  <si>
    <t>№№</t>
  </si>
  <si>
    <t>Наименование работ</t>
  </si>
  <si>
    <t>п.п.</t>
  </si>
  <si>
    <t xml:space="preserve">ВСЕГО (с учетом НДС): </t>
  </si>
  <si>
    <t>Разработка Рабочей документации</t>
  </si>
  <si>
    <t>Строительно-монтажные работы</t>
  </si>
  <si>
    <t xml:space="preserve">Компенсация затрат на страхование строительных рисков </t>
  </si>
  <si>
    <t>Стоимость услуг по Авторскому надзору</t>
  </si>
  <si>
    <t>м2</t>
  </si>
  <si>
    <t>м3</t>
  </si>
  <si>
    <t>Внутренние стены надземной части (2 - 5 этаж)</t>
  </si>
  <si>
    <t>Внутренние стены подземной части (до 2-го этажа)</t>
  </si>
  <si>
    <t>Наружные стены подземной части</t>
  </si>
  <si>
    <t>Ж/Б балки лекционного зала</t>
  </si>
  <si>
    <t>Ж/Б балки преднапряженные</t>
  </si>
  <si>
    <t>Ж/Б балки без преднапряжения</t>
  </si>
  <si>
    <t>Колонны надземной части  (2-5 этажи)</t>
  </si>
  <si>
    <t>Колонны подземной части (до 2 этажа)</t>
  </si>
  <si>
    <t>Ед. изм.</t>
  </si>
  <si>
    <t>м</t>
  </si>
  <si>
    <t>Часофикация</t>
  </si>
  <si>
    <t>Система контроля и управления доступом</t>
  </si>
  <si>
    <t>Локальная вычислительная сеть</t>
  </si>
  <si>
    <t>система</t>
  </si>
  <si>
    <t>Монтаж оборудования</t>
  </si>
  <si>
    <t>Внутренние инженерные системы</t>
  </si>
  <si>
    <t>Лестницы</t>
  </si>
  <si>
    <t>№ по порядку</t>
  </si>
  <si>
    <t>Марки чертежей</t>
  </si>
  <si>
    <t>Разделы Рабочей документации</t>
  </si>
  <si>
    <t xml:space="preserve">№ </t>
  </si>
  <si>
    <t>Примерные объемы Работ</t>
  </si>
  <si>
    <t>ГП/GP</t>
  </si>
  <si>
    <t>Организация земельного участка (Генплан 1 этап)</t>
  </si>
  <si>
    <t>1.1.</t>
  </si>
  <si>
    <t>Устройство тротуара из клинкера тип А (клинкер 215х70х70 мм Vande Moortel или аналог), включая необходимую подготовку</t>
  </si>
  <si>
    <t>1.2.</t>
  </si>
  <si>
    <t xml:space="preserve">Устройство дорожного покрытия для автомобилей из клинкера тип В ( клинкер 208х67х120 мм Vande Moortel или аналог), включая необходимую подготовку </t>
  </si>
  <si>
    <t>1.3.</t>
  </si>
  <si>
    <t xml:space="preserve">Устройство пешеходных дорожек тип С (асфальтовое покрытие т. 4 см), включая необходимую подготовку </t>
  </si>
  <si>
    <t>1.4.</t>
  </si>
  <si>
    <t>пм</t>
  </si>
  <si>
    <t>1.5.</t>
  </si>
  <si>
    <t>Бордюрный камень KD3 (бетонный камеь 50х150 мм)</t>
  </si>
  <si>
    <t>1.6.</t>
  </si>
  <si>
    <t>Бордюрный камень KD5, KD6 (бетонный камень 500х150 мм)</t>
  </si>
  <si>
    <t>1.7.</t>
  </si>
  <si>
    <t>Отсыпка песчаным грунтом с планировкой до проектных отметок в зоне благоустройства</t>
  </si>
  <si>
    <t>1.8.</t>
  </si>
  <si>
    <t>Подпорная стена тип А (армирование 180 кг/ м3)</t>
  </si>
  <si>
    <t>1.9.</t>
  </si>
  <si>
    <t>Подпорная стена тип В (армирование 180 кг/ м3)</t>
  </si>
  <si>
    <t>1.10.</t>
  </si>
  <si>
    <t>1.11.</t>
  </si>
  <si>
    <t>Подпорная стена тип Н (армирование 180 кг/ м3)</t>
  </si>
  <si>
    <t>1.12.</t>
  </si>
  <si>
    <t>1.13.</t>
  </si>
  <si>
    <t>шт</t>
  </si>
  <si>
    <t>1.14.</t>
  </si>
  <si>
    <t>Каменное покрытие сверху подпорных стен шириной 300 мм</t>
  </si>
  <si>
    <t>1.15.</t>
  </si>
  <si>
    <t>Газоны</t>
  </si>
  <si>
    <t>1.16.</t>
  </si>
  <si>
    <t>Кустарники</t>
  </si>
  <si>
    <t>1.17.</t>
  </si>
  <si>
    <t>Деревья</t>
  </si>
  <si>
    <t>АР/AR</t>
  </si>
  <si>
    <t>Архитектурные решения, в т.ч. фасад</t>
  </si>
  <si>
    <t>2.1.</t>
  </si>
  <si>
    <t>Подземная часть</t>
  </si>
  <si>
    <t>2.1.1.</t>
  </si>
  <si>
    <t>Полы</t>
  </si>
  <si>
    <t>2.1.1.1.</t>
  </si>
  <si>
    <t>Стяжка пола, включая всю необходимую подготовку под укладку финишного покрытия</t>
  </si>
  <si>
    <t>2.1.1.2.</t>
  </si>
  <si>
    <t xml:space="preserve">Отделка пола в помещениях ЦКП </t>
  </si>
  <si>
    <t>2.1.1.3.</t>
  </si>
  <si>
    <t xml:space="preserve">Отделка пола в технических помещениях общих зон </t>
  </si>
  <si>
    <t>2.1.1.4.</t>
  </si>
  <si>
    <t xml:space="preserve">Отделка полов в зоне загрузки </t>
  </si>
  <si>
    <t>2.1.1.5.</t>
  </si>
  <si>
    <t>Отделка полов искуственным камнем в санузлах (2 санузла) включая необходимую гидроизоляцию (подземная часть)</t>
  </si>
  <si>
    <t>2.1.1.6.</t>
  </si>
  <si>
    <t>Отделка полов в технических помещениях в ядрах-подземная часть (ПВХ компактное)</t>
  </si>
  <si>
    <t>2.1.1.7.</t>
  </si>
  <si>
    <t>Комплекты колесоотбойников из резины в зоне загрузки</t>
  </si>
  <si>
    <t>2.1.2.</t>
  </si>
  <si>
    <t>Стены и перегородки</t>
  </si>
  <si>
    <t>2.1.2.1.</t>
  </si>
  <si>
    <t>Внутренние перегородки</t>
  </si>
  <si>
    <t>2.1.2.2.</t>
  </si>
  <si>
    <t>Отделка внутренних перегородок</t>
  </si>
  <si>
    <t>2.1.2.3.</t>
  </si>
  <si>
    <t>Отделка  стен по периметру</t>
  </si>
  <si>
    <t>2.1.3.</t>
  </si>
  <si>
    <t>Потолки</t>
  </si>
  <si>
    <t>2.1.3.1.</t>
  </si>
  <si>
    <t>2.1.3.2.</t>
  </si>
  <si>
    <t>Гипсокартонный потолок в санузлах</t>
  </si>
  <si>
    <t>2.2.</t>
  </si>
  <si>
    <t>Надземная часть</t>
  </si>
  <si>
    <t>2.2.1.</t>
  </si>
  <si>
    <t>2.2.1.1.</t>
  </si>
  <si>
    <t>2.2.1.2.</t>
  </si>
  <si>
    <t xml:space="preserve">Теплоизоляционный слой под плитой "плавающего" пола в атриуме и на техническом этаже   </t>
  </si>
  <si>
    <t>2.2.1.3.</t>
  </si>
  <si>
    <t xml:space="preserve">Отделка пола в помещениях ЦКП (каучуковое покрытие) </t>
  </si>
  <si>
    <t>2.2.1.4.</t>
  </si>
  <si>
    <t>Отделка пола в коридорах (ПВХ)</t>
  </si>
  <si>
    <t>2.2.1.5.</t>
  </si>
  <si>
    <t>Отделка пола в фойе лекционного зала (паркет)</t>
  </si>
  <si>
    <t>2.2.1.6.</t>
  </si>
  <si>
    <t xml:space="preserve">Отделка пола в зонах доступа в лекционный зал </t>
  </si>
  <si>
    <t>2.2.1.7.</t>
  </si>
  <si>
    <t>Отделка пола в конференц-комнатах лекционного зала (ковровое покрытие VORWERK или аналог)</t>
  </si>
  <si>
    <t>2.2.1.8.</t>
  </si>
  <si>
    <t>Отделка пола в зоне администрации</t>
  </si>
  <si>
    <t>2.2.1.9.</t>
  </si>
  <si>
    <t>Отделка пола в медицинской зоне</t>
  </si>
  <si>
    <t>2.2.1.10.</t>
  </si>
  <si>
    <t>Отделка пола в атриуме (без учета шоу -рум)</t>
  </si>
  <si>
    <t>2.2.1.11.</t>
  </si>
  <si>
    <t>Отделка пола на пешеходных мостиках</t>
  </si>
  <si>
    <t>2.2.1.12.</t>
  </si>
  <si>
    <t>Отделка пола ковровой плиткой в ядрах (переговорные и ресепшн)</t>
  </si>
  <si>
    <t>2.2.1.13.</t>
  </si>
  <si>
    <t>Отделка пола паркетом в ядрах</t>
  </si>
  <si>
    <t>2.2.1.14.</t>
  </si>
  <si>
    <t>Отделка пола в коридорах ядер (ПВХ компактное) и технических помещениях</t>
  </si>
  <si>
    <t>2.2.1.15.</t>
  </si>
  <si>
    <t>Отделка пола в санузлах (типовые ядра, 1-й этаж и конф залы) (искуственный камень), включая необходимую гидроизоляцию</t>
  </si>
  <si>
    <t>2.2.1.16.</t>
  </si>
  <si>
    <t xml:space="preserve">Отделка пола на техническом этаже, включая необходимую гидроизоляцию </t>
  </si>
  <si>
    <t>2.2.1.17.</t>
  </si>
  <si>
    <t>Отделка пола в технических помещениях в ядрах на 5-ом этаже</t>
  </si>
  <si>
    <t>2.2.1.18.</t>
  </si>
  <si>
    <t>Отделка пола на лестницах (виниловое покрытие, включая стяжку и подготовку)</t>
  </si>
  <si>
    <t>2.2.1.19.</t>
  </si>
  <si>
    <t>Отделка пола и потолка в морозильной камере (-80С)</t>
  </si>
  <si>
    <t>2.2.2.</t>
  </si>
  <si>
    <t>2.2.2.1.</t>
  </si>
  <si>
    <t>Перегородки в коридорах, ЦКП, администрации (кроме стеклянных)</t>
  </si>
  <si>
    <t>2.2.2.2.</t>
  </si>
  <si>
    <t>Стеклянные перегородки в администрации и ЦКП</t>
  </si>
  <si>
    <t>2.2.2.3.</t>
  </si>
  <si>
    <t>Отделка перегородок в ЦКП, коридорах, администрации</t>
  </si>
  <si>
    <t>2.2.2.4.</t>
  </si>
  <si>
    <t>Перегородки в ядрах (кроме стеклянных)</t>
  </si>
  <si>
    <t>2.2.2.5.</t>
  </si>
  <si>
    <t>Отделка перегородок в ядрах</t>
  </si>
  <si>
    <t>2.2.2.6.</t>
  </si>
  <si>
    <t>Стеклянные перегородки в конференц-комнатах в ядрах</t>
  </si>
  <si>
    <t>2.2.2.7.</t>
  </si>
  <si>
    <t>Отделка стен стеклом в санузлах</t>
  </si>
  <si>
    <t>2.2.2.8.</t>
  </si>
  <si>
    <t>Раздвижные перегородки в конференц-залах (3-й этаж) Skyfold Classic Elite</t>
  </si>
  <si>
    <t>2.2.2.9.</t>
  </si>
  <si>
    <t>Облицовка деревянными панелями в лифтовых лобби и конференц-комнатах на 3-м этаже</t>
  </si>
  <si>
    <t>2.2.2.10.</t>
  </si>
  <si>
    <t>Облицовка деревянными панелями помещений охраны на 1-ом этаже</t>
  </si>
  <si>
    <t>2.2.2.11.</t>
  </si>
  <si>
    <t>Перегородки с рассеивающим стеклом в эркерах</t>
  </si>
  <si>
    <t>2.2.2.12.</t>
  </si>
  <si>
    <t>Облицовка нержавеющей сталью лифтовых порталов</t>
  </si>
  <si>
    <t>2.2.2.13.</t>
  </si>
  <si>
    <t>Перегородки на техническом этаже</t>
  </si>
  <si>
    <t>2.2.2.14.</t>
  </si>
  <si>
    <t>Отделка перегородок на техническом этаже</t>
  </si>
  <si>
    <t>2.2.2.15.</t>
  </si>
  <si>
    <t>Отделка внутренних стен лестничных клеток</t>
  </si>
  <si>
    <t>2.2.2.16.</t>
  </si>
  <si>
    <t>Перила по внутренней части лестниц</t>
  </si>
  <si>
    <t>2.2.2.17.</t>
  </si>
  <si>
    <t>Перила вдоль стен лестниц</t>
  </si>
  <si>
    <t>2.2.2.18.</t>
  </si>
  <si>
    <t>Перила на центральной лестнице</t>
  </si>
  <si>
    <t>2.2.2.19.</t>
  </si>
  <si>
    <t>Стеклянное ограждение h=1100 на 3-м и 4-м этажах в фоей лекционного зала</t>
  </si>
  <si>
    <t>2.2.2.20.</t>
  </si>
  <si>
    <t>Стеклянное ограждение возле центральных дверей атриума</t>
  </si>
  <si>
    <t>2.2.2.21.</t>
  </si>
  <si>
    <t>Винтовая лестница с атриума на 1-й этаж</t>
  </si>
  <si>
    <t>2.2.2.22.</t>
  </si>
  <si>
    <t>2.2.3.</t>
  </si>
  <si>
    <t>2.2.3.1.</t>
  </si>
  <si>
    <t>2.2.3.2.</t>
  </si>
  <si>
    <t>Гипсокартонный потолок/металлические панели в коридорах</t>
  </si>
  <si>
    <t>2.2.3.3.</t>
  </si>
  <si>
    <t>Гипсокартонный перфорированный потолок в фойе лекционного зала</t>
  </si>
  <si>
    <t>2.2.3.4.</t>
  </si>
  <si>
    <t>Гипоскартонный подвесной потолок в фойе лекционного зала</t>
  </si>
  <si>
    <t>2.2.3.5.</t>
  </si>
  <si>
    <t>Гипсокартонный потолок в зоне доступа в лекционный зал</t>
  </si>
  <si>
    <t>2.2.3.6.</t>
  </si>
  <si>
    <t>Отделка лакированным листом потолка в зоне лекционного зала (эскалатор фойе лекционного зала, мостики лекционного зала, по периметру перекрытий )</t>
  </si>
  <si>
    <t>2.2.3.7.</t>
  </si>
  <si>
    <t>Гипсокартонный подвесной потолок в конференц-комнатах возле лекционного зала</t>
  </si>
  <si>
    <t>2.2.3.8.</t>
  </si>
  <si>
    <t>Отделка потолка атриума (металлическая сетка gantois или аналог)</t>
  </si>
  <si>
    <t>2.2.3.9.</t>
  </si>
  <si>
    <t>Деревянный потолок в ядрах</t>
  </si>
  <si>
    <t>2.2.3.10.</t>
  </si>
  <si>
    <t>Гипсокартонный потолок в ядрах</t>
  </si>
  <si>
    <t>2.2.3.11.</t>
  </si>
  <si>
    <t>Перфорированный гипоскартонный потолок в ядрах</t>
  </si>
  <si>
    <t>2.2.3.12.</t>
  </si>
  <si>
    <t>2.2.3.13.</t>
  </si>
  <si>
    <t>2.2.3.14.</t>
  </si>
  <si>
    <t>Натяжной потолок Mirolege (зеркальный) в санузлах (или аналог)</t>
  </si>
  <si>
    <t>2.2.3.15.</t>
  </si>
  <si>
    <t>Отделка потолка на лестницах</t>
  </si>
  <si>
    <t>2.2.3.16.</t>
  </si>
  <si>
    <t>Подвесной потолок в зоне администрации и медицинского кабинета</t>
  </si>
  <si>
    <t>2.2.3.17.</t>
  </si>
  <si>
    <t>2.2.3.18.</t>
  </si>
  <si>
    <t>Отделка конструкций лекционного зала со стороны атриума (гипсокатрон с утеплением, предел огнестойкости конструкции EI 150 мин)</t>
  </si>
  <si>
    <t>2.2.3.19.</t>
  </si>
  <si>
    <t>Облицовка зеркальной нержавеющей сталью потолка лекционного зала со стороны атриума</t>
  </si>
  <si>
    <t>Облицовка зеркальной нержавеющей сталью световых куполов в атриуме</t>
  </si>
  <si>
    <t>2.2.4.</t>
  </si>
  <si>
    <t>Двери</t>
  </si>
  <si>
    <t>2.2.4.1.</t>
  </si>
  <si>
    <t xml:space="preserve">Двери внутренние огнестойкие 700х2200 </t>
  </si>
  <si>
    <t>2.2.4.2.</t>
  </si>
  <si>
    <t xml:space="preserve">Двери внутренние огнестойкие 800х2200 </t>
  </si>
  <si>
    <t>2.2.4.3.</t>
  </si>
  <si>
    <t>Двери внутренние огнестойкие 800х2400</t>
  </si>
  <si>
    <t>2.2.4.4.</t>
  </si>
  <si>
    <t>Двери внутренние огнестойкие 900х2200</t>
  </si>
  <si>
    <t>2.2.4.5.</t>
  </si>
  <si>
    <t xml:space="preserve">Двери внутренние огнестойкие 900х2400 </t>
  </si>
  <si>
    <t>2.2.4.6.</t>
  </si>
  <si>
    <t>Двери внутренние огнестойкие 900х2350</t>
  </si>
  <si>
    <t>2.2.4.7.</t>
  </si>
  <si>
    <t>Двери внутренние огнестойкие 2000х2400</t>
  </si>
  <si>
    <t>2.2.4.8.</t>
  </si>
  <si>
    <t>Двери внутренние огнестойкие 2400х2200</t>
  </si>
  <si>
    <t>2.2.4.9.</t>
  </si>
  <si>
    <t>Двери внутренние огнестойкие 1400х2200</t>
  </si>
  <si>
    <t>2.2.4.10.</t>
  </si>
  <si>
    <t>Двери внутренние огнестойкие 1400х2350</t>
  </si>
  <si>
    <t>2.2.4.11.</t>
  </si>
  <si>
    <t>Двери внутренние огнестойкие 1400х2400</t>
  </si>
  <si>
    <t>2.2.4.12.</t>
  </si>
  <si>
    <t>Двери внутренние огнестойкие 1800х2200</t>
  </si>
  <si>
    <t>2.2.4.13.</t>
  </si>
  <si>
    <t>Двери внутренние огнестойкие 1800х2350</t>
  </si>
  <si>
    <t>2.2.4.14.</t>
  </si>
  <si>
    <t>Двери внутренние огнестойкие 1800х2400</t>
  </si>
  <si>
    <t>2.2.4.15.</t>
  </si>
  <si>
    <t>Двери внутренние 800х2400</t>
  </si>
  <si>
    <t>2.2.4.16.</t>
  </si>
  <si>
    <t>Двери внутренние 900х2400</t>
  </si>
  <si>
    <t>2.2.4.17.</t>
  </si>
  <si>
    <t>Двери внутренние 2000х2400</t>
  </si>
  <si>
    <t>2.2.4.18.</t>
  </si>
  <si>
    <t>Двери внутренние 2400х2400</t>
  </si>
  <si>
    <t>2.2.4.19.</t>
  </si>
  <si>
    <t>Двери внутренние 1400х2400</t>
  </si>
  <si>
    <t>2.2.4.20.</t>
  </si>
  <si>
    <t>Двери внутренние 1800х2400</t>
  </si>
  <si>
    <t>2.2.4.21.</t>
  </si>
  <si>
    <t>Двери внутренние 700х2200</t>
  </si>
  <si>
    <t>2.2.4.22.</t>
  </si>
  <si>
    <t>Двери внутренние 800х2200</t>
  </si>
  <si>
    <t>2.2.4.23.</t>
  </si>
  <si>
    <t>Двери внутренние 900х2200</t>
  </si>
  <si>
    <t>2.2.4.24.</t>
  </si>
  <si>
    <t>Двери внутренние 1400х2200</t>
  </si>
  <si>
    <t>2.2.4.25.</t>
  </si>
  <si>
    <t>Двери внутренние 1800х2200</t>
  </si>
  <si>
    <t>2.2.4.26.</t>
  </si>
  <si>
    <t>Двери внутренние 800х2350</t>
  </si>
  <si>
    <t>2.2.4.27.</t>
  </si>
  <si>
    <t>Двери внутренние 900х2350</t>
  </si>
  <si>
    <t>2.2.4.28.</t>
  </si>
  <si>
    <t>Двери внутренние 2400х2350</t>
  </si>
  <si>
    <t>2.2.4.29.</t>
  </si>
  <si>
    <t>Двери внутренние 1400х2350</t>
  </si>
  <si>
    <t>2.2.4.30.</t>
  </si>
  <si>
    <t>Двери внутренние 1800х2350</t>
  </si>
  <si>
    <t>2.2.4.31.</t>
  </si>
  <si>
    <t>Стеклянные перегородки огнестойкие (в ядрах)</t>
  </si>
  <si>
    <t>2.2.4.32.</t>
  </si>
  <si>
    <t>Стеклянные окна огнестойкие (витрины в ядрах)</t>
  </si>
  <si>
    <t>2.2.5.</t>
  </si>
  <si>
    <t>Фасады</t>
  </si>
  <si>
    <t>2.2.5.1.</t>
  </si>
  <si>
    <t>Фасадная система остекление (тип 1) (Стеклопакет 8 мм Guardian Sunguard внутренняя сторона Silver Grey32 х 16 мм аргон х 4.4.2 флоатстекло low-e )включая огнезащитные панели и противопожарные отсечки в зоне перекрытий, вертикальные световые панели в зоне 1-ого 3-ого этажей и по периметру эркеров</t>
  </si>
  <si>
    <t>2.2.5.2.</t>
  </si>
  <si>
    <t>Фасадная система остекление (тип 1) с шелкографией (Стеклопакет 8 мм Guardian Sunguard внутренняя сторона Silver Grey 32 х 16 мм аргон х 4.4.2 флоатстекло low-e) включая вертикальные стеклянные панели шириной 400 мм - в зоне перехода в осях В1-В6</t>
  </si>
  <si>
    <t>2.2.5.3.</t>
  </si>
  <si>
    <t>Фасадное система остекление (тип 1) с шелкографией Стеклопакет 8 мм Guardian Sunguard внутренняя сторона Silver Grey 32 х 16 мм аргон х 4.4.2 флоатстекло low-e) - южный фасад здания 3С</t>
  </si>
  <si>
    <t>2.2.5.4.</t>
  </si>
  <si>
    <t>Фасадное система остекление (тип 8)</t>
  </si>
  <si>
    <t>2.2.5.5.</t>
  </si>
  <si>
    <t xml:space="preserve">Фасадная система тип 3- (8 мм GUARDIAN SUNGUARD НР (внутренняя сторона - Silver 35/26) х 16мм аргон х внутреннее обратнокрашеное стекло толщиной 6мм изоляционный материал, алюминиевый лист
</t>
  </si>
  <si>
    <t>2.2.5.6.</t>
  </si>
  <si>
    <t xml:space="preserve">Фасадная система тип4, тип 5- (8 мм GUARDIAN SUNGUARD SOLAR (внутренняя сторона - Silver 20) х16мм аргон х внутреннее обратнокрашеное стекло толщиной 6мм, изоляционный материал, алюминиевый лист
</t>
  </si>
  <si>
    <t>2.2.5.7.</t>
  </si>
  <si>
    <t>Фасадная система тип 7-Черное эмалированное стекло 8 мм (образец стекла SGG Emalit Evolution Saint-Gobain RAL 9005 (K7 Classic), изоляционный материал, алюминиевый лист</t>
  </si>
  <si>
    <t>2.2.5.8.</t>
  </si>
  <si>
    <t>Фасадная система тип 9 из нержавеющей стали</t>
  </si>
  <si>
    <t>2.2.5.9.</t>
  </si>
  <si>
    <t>Фасадная система тип 9 из  - временный северный фасад</t>
  </si>
  <si>
    <t>2.2.5.10.</t>
  </si>
  <si>
    <t>Огнестойкая фасадная система - остекление тип 16 (прозрачное остекление)</t>
  </si>
  <si>
    <t>2.2.5.11.</t>
  </si>
  <si>
    <t xml:space="preserve">Огнестойкая фасадная система тип 6 (белое остекление)
</t>
  </si>
  <si>
    <t>2.2.5.12.</t>
  </si>
  <si>
    <t xml:space="preserve">Огнестойкая фасадная система тип 17
</t>
  </si>
  <si>
    <t>2.2.5.13.</t>
  </si>
  <si>
    <t xml:space="preserve">Огнестойкая фасадная система тип 18
</t>
  </si>
  <si>
    <t>2.2.5.14.</t>
  </si>
  <si>
    <t>Огнестойкая конструкция для предотвращения распространения пожара между атриумом и зданиями 3а и 3b</t>
  </si>
  <si>
    <t>2.2.5.15.</t>
  </si>
  <si>
    <t>Стеклянные ограждения пешеходных мостиков</t>
  </si>
  <si>
    <t>2.2.5.16.</t>
  </si>
  <si>
    <t>Фасадная система - металлические жалюзи в уровне 5-ого этажа, включая необходимую конструкцию и теплоизоляцию</t>
  </si>
  <si>
    <t>2.2.5.17.</t>
  </si>
  <si>
    <t xml:space="preserve">Металлические жалюзи в уровне 1-ого этажа </t>
  </si>
  <si>
    <t>2.2.5.18.</t>
  </si>
  <si>
    <t>Бетонный цоколь (конструкция из белого архитектурного бетона)</t>
  </si>
  <si>
    <t>2.2.5.19.</t>
  </si>
  <si>
    <t>Логотипы с подсветкой тип Е (северный и южный фасады)</t>
  </si>
  <si>
    <t>2.2.5.20.</t>
  </si>
  <si>
    <t xml:space="preserve">Отделка пола центральной входной лестницы в галерею </t>
  </si>
  <si>
    <t>2.2.5.21.</t>
  </si>
  <si>
    <t xml:space="preserve">Въездные ворота в зону загрузки 3.3 м х4.5 м </t>
  </si>
  <si>
    <t>2.2.5.22.</t>
  </si>
  <si>
    <t>Внутренние ворота в зоне загрузки 9.2 м х 4.5 м</t>
  </si>
  <si>
    <t>2.2.5.23.</t>
  </si>
  <si>
    <t>Отделка входа в здание 3с со стороны главного входа (ось В44)-декоративные жалюзи</t>
  </si>
  <si>
    <t>2.2.5.24.</t>
  </si>
  <si>
    <t>Отделка входа в здание 3с со стороны оси В6 (зона загрузки)-декоративные жалюзи</t>
  </si>
  <si>
    <t>2.2.5.25.</t>
  </si>
  <si>
    <t>Фасады шоу-рум, расположенных в зоне галереи, включая металлоконструкции(гнутые стеклопакеты, структурное остекление)-безопасное остекление  пределом огнестойкости 15 мин</t>
  </si>
  <si>
    <t>2.2.5.26.</t>
  </si>
  <si>
    <t>Отделка наружных стен лифтовой шахты возле центральной лестницы</t>
  </si>
  <si>
    <t>2.2.5.27.</t>
  </si>
  <si>
    <t>Отделка наружных стен и перекрытия перехода снизу панелями алюкобонд с утеплением</t>
  </si>
  <si>
    <t>2.2.5.28.</t>
  </si>
  <si>
    <t>Декоративная облицовка колонн галереи (формирование круглых колонн)</t>
  </si>
  <si>
    <t>2.2.5.29.</t>
  </si>
  <si>
    <t>Наружные двери огнестойкие 2000х2400</t>
  </si>
  <si>
    <t>2.2.5.30.</t>
  </si>
  <si>
    <t>Наружные двери огнестойкие 1400х2400</t>
  </si>
  <si>
    <t>2.2.5.31.</t>
  </si>
  <si>
    <t>Наружные двери 1400х2400</t>
  </si>
  <si>
    <t>2.2.5.32.</t>
  </si>
  <si>
    <t>Наружные двери 900х2400</t>
  </si>
  <si>
    <t>2.2.5.33.</t>
  </si>
  <si>
    <t>Наружные двери 2000х2400</t>
  </si>
  <si>
    <t>2.2.5.34.</t>
  </si>
  <si>
    <t>Наружные двери 1600х2400</t>
  </si>
  <si>
    <t>2.2.5.35.</t>
  </si>
  <si>
    <t>2.2.5.36.</t>
  </si>
  <si>
    <t>Наружные двери 1200х2400</t>
  </si>
  <si>
    <t>2.2.5.37.</t>
  </si>
  <si>
    <t>Центральная входная группа в атриум (включая маятниковые входные двери в атриум 2000х2400 )</t>
  </si>
  <si>
    <t>2.2.5.38.</t>
  </si>
  <si>
    <t>Декоративная облицовка трансформаторных подстанций</t>
  </si>
  <si>
    <t>2.2.5.39.</t>
  </si>
  <si>
    <t xml:space="preserve">Устройство фасадов, включая монтаж металоконструкций, для помещения генераторов </t>
  </si>
  <si>
    <t>2.2.5.40.</t>
  </si>
  <si>
    <t>Устройство фасадов, включая монтаж металоконструкций, для газохранилища и компрессорной</t>
  </si>
  <si>
    <t>2.2.5.41.</t>
  </si>
  <si>
    <t>Декоративная облицовка фасадов помещения хранения баллонов</t>
  </si>
  <si>
    <t>2.2.5.42.</t>
  </si>
  <si>
    <t>Декоративная облицовка лифтовой шахты в лекционный зал стеклом</t>
  </si>
  <si>
    <t>2.2.5.43.</t>
  </si>
  <si>
    <t>Декоративная облицовка потолка и боковых поверхностей пешеходных мостиков нержавеющей сталью</t>
  </si>
  <si>
    <t>2.2.5.44.</t>
  </si>
  <si>
    <t>Противовзрывные панели 1.2х1.2 м в камерах для хранения химикатов</t>
  </si>
  <si>
    <t>2.2.5.45</t>
  </si>
  <si>
    <t>2.2.5.46</t>
  </si>
  <si>
    <t>Автоматические приводы открывания наружных дверей атриума для дымоудаления</t>
  </si>
  <si>
    <t>комплекс</t>
  </si>
  <si>
    <t>2.2.5.47</t>
  </si>
  <si>
    <t>Конструкция временной лестницы для переходв в осях В4-В5/Г10-Г11</t>
  </si>
  <si>
    <t>2.2.6.</t>
  </si>
  <si>
    <t>Кровля</t>
  </si>
  <si>
    <t>2.2.6.1.</t>
  </si>
  <si>
    <t>Конструкция кровли зданий 3а, 3b, включая необходимые узлы примыканий, пароизоляцию, утепление, гидроизоляцию, систему водосбора и обогрева, дорожки доступа</t>
  </si>
  <si>
    <t>2.2.6.2.</t>
  </si>
  <si>
    <t>Конструкция кровли зданий 3с, включая необходимые узлы примыканий, пароизоляцию, утепление, гидроизоляцию, систему водосбора и обогрева</t>
  </si>
  <si>
    <t>2.2.6.3.</t>
  </si>
  <si>
    <t>Конструкция "зеленой" кровли Zinco здания 3а и 3b, включая ендовы, дорожки доступа</t>
  </si>
  <si>
    <t>2.2.6.4.</t>
  </si>
  <si>
    <t>Устройство точек полива</t>
  </si>
  <si>
    <t>2.2.6.5.</t>
  </si>
  <si>
    <t>Конструкция кровли лекционного зала по системе KALZIP (или аналог), включая систему очисти</t>
  </si>
  <si>
    <t>2.2.6.6.</t>
  </si>
  <si>
    <t>2.2.6.7.</t>
  </si>
  <si>
    <t>2.2.6.8.</t>
  </si>
  <si>
    <t>2.2.6.9.</t>
  </si>
  <si>
    <t>Конструкции выходов на кровлю (тип 1)</t>
  </si>
  <si>
    <t>2.2.6.10.</t>
  </si>
  <si>
    <t>Конструкции выходов на кровлю (тип 2)</t>
  </si>
  <si>
    <t>2.2.6.11.</t>
  </si>
  <si>
    <t>Декоративные вентиляционные трубы на зеленой кровле</t>
  </si>
  <si>
    <t>2.2.6.12.</t>
  </si>
  <si>
    <t>Декоративные вентиляционные трубы в зоне галереи (фонари дымоудаления)</t>
  </si>
  <si>
    <t>2.2.6.13.</t>
  </si>
  <si>
    <t>2.2.6.14.</t>
  </si>
  <si>
    <t>Декоративная облицовка парапета кровли (ламели)</t>
  </si>
  <si>
    <t>2.2.6.15.</t>
  </si>
  <si>
    <t>Кровля выходов из здания 2b</t>
  </si>
  <si>
    <t>КР/KR</t>
  </si>
  <si>
    <t>Конструктивный раздел</t>
  </si>
  <si>
    <t>3.1.</t>
  </si>
  <si>
    <t>КЖ/KG</t>
  </si>
  <si>
    <t>КЖ</t>
  </si>
  <si>
    <t>3.1.1.</t>
  </si>
  <si>
    <t>Фундаментная плита</t>
  </si>
  <si>
    <t>3.1.1.1.</t>
  </si>
  <si>
    <t>3.1.1.2.</t>
  </si>
  <si>
    <t>3.1.1.3.</t>
  </si>
  <si>
    <t>3.1.1.4.</t>
  </si>
  <si>
    <t>Теплоизоляция перекрытия здания 2b, включая необходимую защиту</t>
  </si>
  <si>
    <t>3.1.1.5.</t>
  </si>
  <si>
    <t>3.1.1.6.</t>
  </si>
  <si>
    <t>Теплоизоляция ростверков (вдоль высокой части)</t>
  </si>
  <si>
    <t>3.1.1.7.</t>
  </si>
  <si>
    <t>3.1.1.8.</t>
  </si>
  <si>
    <t>т</t>
  </si>
  <si>
    <t>3.1.2.</t>
  </si>
  <si>
    <t>3.1.2.1.</t>
  </si>
  <si>
    <t xml:space="preserve"> - бетонированиие   В40</t>
  </si>
  <si>
    <t>3.1.2.2.</t>
  </si>
  <si>
    <t xml:space="preserve"> - бетонированиие   В60</t>
  </si>
  <si>
    <t>3.1.2.3.</t>
  </si>
  <si>
    <t xml:space="preserve"> - армирование 350 кг/м3</t>
  </si>
  <si>
    <t>3.1.3.</t>
  </si>
  <si>
    <t>3.1.3.1.</t>
  </si>
  <si>
    <t>3.1.3.2.</t>
  </si>
  <si>
    <t>3.1.3.3.</t>
  </si>
  <si>
    <t xml:space="preserve"> - армирование 300 кг/м3</t>
  </si>
  <si>
    <t>3.1.4.</t>
  </si>
  <si>
    <t>Колонны (Лекционный зал)-бетон в архитектурном качестве (без последующей отделки)</t>
  </si>
  <si>
    <t>3.1.4.1.</t>
  </si>
  <si>
    <t>3.1.4.2.</t>
  </si>
  <si>
    <t xml:space="preserve"> - армирование 175 кг/м3</t>
  </si>
  <si>
    <t>3.1.5.</t>
  </si>
  <si>
    <t>3.1.5.1.</t>
  </si>
  <si>
    <t>3.1.5.2.</t>
  </si>
  <si>
    <t xml:space="preserve"> - армирование 250 кг/м3</t>
  </si>
  <si>
    <t>3.1.6.</t>
  </si>
  <si>
    <t>3.1.6.1.</t>
  </si>
  <si>
    <t>3.1.6.2.</t>
  </si>
  <si>
    <t xml:space="preserve"> - армирование 115 кг/м3</t>
  </si>
  <si>
    <t>3.1.7.</t>
  </si>
  <si>
    <t>3.1.7.1.</t>
  </si>
  <si>
    <t>3.1.7.2.</t>
  </si>
  <si>
    <t xml:space="preserve"> - армирование 200 кг/м3</t>
  </si>
  <si>
    <t>3.1.8.</t>
  </si>
  <si>
    <t>3.1.8.1.</t>
  </si>
  <si>
    <t>3.1.8.2.</t>
  </si>
  <si>
    <t xml:space="preserve"> - армирование 225 кг/м3</t>
  </si>
  <si>
    <t>3.1.9.</t>
  </si>
  <si>
    <t>3.1.9.1.</t>
  </si>
  <si>
    <t>3.1.9.2.</t>
  </si>
  <si>
    <t>3.1.10.</t>
  </si>
  <si>
    <t>3.1.10.1.</t>
  </si>
  <si>
    <t>3.1.10.2.</t>
  </si>
  <si>
    <t>3.1.11.</t>
  </si>
  <si>
    <t>Плиты перекрытий толщ.  275 мм (этажи 2-5)</t>
  </si>
  <si>
    <t>3.1.11.1.</t>
  </si>
  <si>
    <t xml:space="preserve"> - бетонирование В40</t>
  </si>
  <si>
    <t>3.1.11.2.</t>
  </si>
  <si>
    <t xml:space="preserve"> - армирование 125 кг/м3</t>
  </si>
  <si>
    <t>3.1.12.</t>
  </si>
  <si>
    <t>Плиты перекрытия по профнастилу  толщ. 275 мм (этаж 2 загрузка и галерея)</t>
  </si>
  <si>
    <t>3.1.12.1.</t>
  </si>
  <si>
    <t>3.1.12.2.</t>
  </si>
  <si>
    <t xml:space="preserve"> - армирование 35 кг/м3</t>
  </si>
  <si>
    <t>3.1.13.</t>
  </si>
  <si>
    <t>Плиты перекрытий толщ. 255 мм (Лекционный зал)</t>
  </si>
  <si>
    <t>3.1.13.1.</t>
  </si>
  <si>
    <t>3.1.13.2.</t>
  </si>
  <si>
    <t xml:space="preserve"> - армирование 140 кг/м3</t>
  </si>
  <si>
    <t>3.1.14.</t>
  </si>
  <si>
    <t>3.1.14.1.</t>
  </si>
  <si>
    <t>3.1.14.2.</t>
  </si>
  <si>
    <t xml:space="preserve"> - армирование 150 кг/м3</t>
  </si>
  <si>
    <t>3.2.</t>
  </si>
  <si>
    <t>КМ/KM</t>
  </si>
  <si>
    <t>3.2.1.</t>
  </si>
  <si>
    <t>Металлоконструции, включая необходимую огнезащиту</t>
  </si>
  <si>
    <t>3.2.1.1.</t>
  </si>
  <si>
    <t>металлоконструкции кровли здания 3с</t>
  </si>
  <si>
    <t>3.2.1.2.</t>
  </si>
  <si>
    <t>металлоконструкциии кровли зданий 3а и 3в</t>
  </si>
  <si>
    <t>3.2.1.3.</t>
  </si>
  <si>
    <t>металлоконструкции лекционного зала</t>
  </si>
  <si>
    <t>3.2.1.4.</t>
  </si>
  <si>
    <t>вантовые пешеходные мостики ( 6 штук)</t>
  </si>
  <si>
    <t>3.2.1.5.</t>
  </si>
  <si>
    <t>металлоконструкции платформ перед лекционным залом</t>
  </si>
  <si>
    <t>3.2.1.6.</t>
  </si>
  <si>
    <t>металлоконструкции загрузочной зоны в подвале</t>
  </si>
  <si>
    <t>3.2.1.7.</t>
  </si>
  <si>
    <t>металлоконструкции галереи в осях В1-В6</t>
  </si>
  <si>
    <t>3.2.1.8.</t>
  </si>
  <si>
    <t>Профнастил для устройства кровли</t>
  </si>
  <si>
    <t>3.2.1.9.</t>
  </si>
  <si>
    <t>Профнастил для устройства галереи, загрузки и платформ лекционного зала</t>
  </si>
  <si>
    <t>4.1.</t>
  </si>
  <si>
    <t>ОВ/OV</t>
  </si>
  <si>
    <t>Отопление, вентиляция, кондиционирование и тепловые сети</t>
  </si>
  <si>
    <t>4.1.1.</t>
  </si>
  <si>
    <t>ИТП здания (включая пластинчатые теплообменники и насосы)</t>
  </si>
  <si>
    <t>4.1.2.</t>
  </si>
  <si>
    <t>4.1.3.</t>
  </si>
  <si>
    <t>Узел учета тепла</t>
  </si>
  <si>
    <t>4.1.4.</t>
  </si>
  <si>
    <t>Трубопроводы системы холодоснабжения, отопления, теплоснабжения д=20-40 мм</t>
  </si>
  <si>
    <t>4.1.5.</t>
  </si>
  <si>
    <t>Трубопроводы системы холодоснабжения д=100-200 мм</t>
  </si>
  <si>
    <t>4.1.6.</t>
  </si>
  <si>
    <t>Трубопроводы системы холодоснабжения, отопления, теплоснабжения д=50-65 мм</t>
  </si>
  <si>
    <t>4.1.7.</t>
  </si>
  <si>
    <t xml:space="preserve">Радиаторы </t>
  </si>
  <si>
    <t>4.1.8.</t>
  </si>
  <si>
    <t>Конвекторы</t>
  </si>
  <si>
    <t>4.1.9.</t>
  </si>
  <si>
    <t>Подогрев пола в зонах ожидания на 2-ом этаже в галерее</t>
  </si>
  <si>
    <t>4.1.10.</t>
  </si>
  <si>
    <t>Установка блоков FCU в зонах  fit out (ЦКП, ядра), включая всю необходимую подводку и отвод конденсата</t>
  </si>
  <si>
    <t>4.1.11.</t>
  </si>
  <si>
    <t>Блоки VAV в медицинских лабораториях</t>
  </si>
  <si>
    <t>4.1.12.</t>
  </si>
  <si>
    <t>Блоки СAV в медицинских лабораториях</t>
  </si>
  <si>
    <t>4.1.13.</t>
  </si>
  <si>
    <t>Блоки охлаждения до глубокой заморозки в медицинских лабораториях</t>
  </si>
  <si>
    <t>4.1.14.</t>
  </si>
  <si>
    <t>Теплообменники для блоков VAV в медицинских лабораториях</t>
  </si>
  <si>
    <t>4.1.15.</t>
  </si>
  <si>
    <t>Блоки VAV в лабораториях прототипирования</t>
  </si>
  <si>
    <t>4.1.16.</t>
  </si>
  <si>
    <t>Блоки СAV в лабораториях прототипирования</t>
  </si>
  <si>
    <t>4.1.17.</t>
  </si>
  <si>
    <t>Теплообменники для блоков VAV в лабораториях прототипирования</t>
  </si>
  <si>
    <t>4.1.18.</t>
  </si>
  <si>
    <t>VAV блоки для конференц-комнат возле лекционного зала, в администрации и коридорах общих зон</t>
  </si>
  <si>
    <t>4.1.19.</t>
  </si>
  <si>
    <t>Теплообменники для блоков VAV конференц-комнат возле лекционного зала, в администрации и коридорах общих зон</t>
  </si>
  <si>
    <t>4.1.20.</t>
  </si>
  <si>
    <t>Конденсаторные блоки (ACCU )для IT помещений и холодильной камеры</t>
  </si>
  <si>
    <t>4.1.21.</t>
  </si>
  <si>
    <t>AHU приточные  и вытяжные установки установки с системой рекуперации, системой увлажнения, шумоглушителями, теплообменниками системы вентиляции, фундаменты под оборудование</t>
  </si>
  <si>
    <t>4.1.22.</t>
  </si>
  <si>
    <t>Приточные установки с  системой увлажнения, шумоглушители, теплообменники, фундаменты под оборудование</t>
  </si>
  <si>
    <t>4.1.23.</t>
  </si>
  <si>
    <t>Вытяжные установки</t>
  </si>
  <si>
    <t>4.1.24.</t>
  </si>
  <si>
    <t>Вентиляторы ДУ и подпора</t>
  </si>
  <si>
    <t>4.1.25.</t>
  </si>
  <si>
    <t xml:space="preserve">Крышные вентиляторы галереи </t>
  </si>
  <si>
    <t>4.1.26.</t>
  </si>
  <si>
    <t>Приточные и вытяжные воздуховоды из оцинкованной стали, включая теплоизоляцию воздуховодов,балансировочные и огнезадерживающие клапаны, вентиляционные решетки</t>
  </si>
  <si>
    <t>4.1.27.</t>
  </si>
  <si>
    <t>Огнезащитное покрытие вытяжных воздуховодов в зонах лабораторий</t>
  </si>
  <si>
    <t>4.1.28.</t>
  </si>
  <si>
    <t>Огнезадерживающие клапаны на вытяжных воздуховодах в лабораториях</t>
  </si>
  <si>
    <t>4.1.29.</t>
  </si>
  <si>
    <t>Воздуховоды системы дымоудаления и компенсации ДУ, включая противопожарное покрытие, клапаны, вентиляционные решетки</t>
  </si>
  <si>
    <t>4.1.30.</t>
  </si>
  <si>
    <t>Тепловые завесы парковки</t>
  </si>
  <si>
    <t>4.1.31.</t>
  </si>
  <si>
    <t>Тепловые завесы над входными дверьми галереи</t>
  </si>
  <si>
    <t>4.1.32.</t>
  </si>
  <si>
    <t>Тепловентиляторы парковки</t>
  </si>
  <si>
    <t>4.1.33.</t>
  </si>
  <si>
    <t>Тепловентиляторы 5-ого этажа</t>
  </si>
  <si>
    <t>4.1.34.</t>
  </si>
  <si>
    <t>Воздухозаборные решетки на южном фасаде 2400х1200</t>
  </si>
  <si>
    <t>4.1.35.</t>
  </si>
  <si>
    <t>Компактные приточно-вытяжные установки для шоурум в галерее</t>
  </si>
  <si>
    <t>4.2.</t>
  </si>
  <si>
    <t>ВК/VK</t>
  </si>
  <si>
    <t>Водоснабжение  и канализация</t>
  </si>
  <si>
    <t>4.2.1.</t>
  </si>
  <si>
    <t>Внутренние системы водоснабжения и водоотведения здания</t>
  </si>
  <si>
    <t>4.2.1.1.</t>
  </si>
  <si>
    <t>Водомерный узел на вводе в здание</t>
  </si>
  <si>
    <t>4.2.1.2.</t>
  </si>
  <si>
    <t>Счетчики вторичного (коммерческого) учета</t>
  </si>
  <si>
    <t>4.2.1.3.</t>
  </si>
  <si>
    <t>Система водоподготовки (Фильтры системы водоподготовки с двойным напором со всей необходимой обвязкой- 5 штук, компрессорная установка 1 штука)</t>
  </si>
  <si>
    <t>установка</t>
  </si>
  <si>
    <t>4.2.1.4.</t>
  </si>
  <si>
    <t>Резервуары запаса хозяйственно-питьевого запаса воды, технологического запаса воды, запаса дождевой воды, умягченного технологического запаса</t>
  </si>
  <si>
    <t>4.2.1.5</t>
  </si>
  <si>
    <t>Баки аккумуляторы ГВС с теннами</t>
  </si>
  <si>
    <t>4.2.1.6</t>
  </si>
  <si>
    <t>Умягчители технологической воды</t>
  </si>
  <si>
    <t>4.2.1.7</t>
  </si>
  <si>
    <t>4.2.1.8</t>
  </si>
  <si>
    <t>Насосные, циркуляционные установки</t>
  </si>
  <si>
    <t>4.2.1.9</t>
  </si>
  <si>
    <t>Дренажные насосы</t>
  </si>
  <si>
    <t>4.2.1.10</t>
  </si>
  <si>
    <t>Установка деионизации воды для ЦКП  (Rapide Strata, производительность 10 м3/час)</t>
  </si>
  <si>
    <t>4.2.1.11</t>
  </si>
  <si>
    <t xml:space="preserve"> - трубопроводы хозяйственно-бытового водоснабжения В1 д=50 мм-оцинкованная сталь</t>
  </si>
  <si>
    <t>4.2.1.12</t>
  </si>
  <si>
    <t xml:space="preserve"> - трубопроводы хозяйственно-бытового водоснабжения В1 д=20 мм--оцинкованная сталь</t>
  </si>
  <si>
    <t>4.2.1.13</t>
  </si>
  <si>
    <t xml:space="preserve"> - трубопроводы хозяйственно-бытового водоснабжения В1 д=200 мм-оцинкованная сталь</t>
  </si>
  <si>
    <t>4.2.1.14</t>
  </si>
  <si>
    <t xml:space="preserve"> - трубопроводы хозяйственно-бытового водоснабжения В1 д=15 мм (разводка с/у)-медь</t>
  </si>
  <si>
    <t>4.2.1.15</t>
  </si>
  <si>
    <t xml:space="preserve"> - трубопроводы технологического умягченного холодного водоснабжения В6 д = 20 мм-полипропилен</t>
  </si>
  <si>
    <t>4.2.1.16</t>
  </si>
  <si>
    <t xml:space="preserve"> - трубопроводы технологического умягченного холодного водоснабжения В6 д = 63-100 мм-полипропилен</t>
  </si>
  <si>
    <t>4.2.1.17</t>
  </si>
  <si>
    <t xml:space="preserve"> - трубопроводы горячего водоснабжения Т3, Т4 д =15 мм (разводка с/у)-медь</t>
  </si>
  <si>
    <t>4.2.1.18</t>
  </si>
  <si>
    <t xml:space="preserve"> - трубопроводы горячего водоснабжения Т3, Т4 д =20-25 мм-оцинкованная сталь</t>
  </si>
  <si>
    <t>4.2.1.19</t>
  </si>
  <si>
    <t xml:space="preserve"> - трубопроводы горячего водоснабжения Т3, Т4 д =50-80 мм-оцинкованная сталь</t>
  </si>
  <si>
    <t>4.2.1.20</t>
  </si>
  <si>
    <t xml:space="preserve"> - трубопроводы технологического горячего водоснабжения Т5, Т6 д=15-20 мм-полипропилен</t>
  </si>
  <si>
    <t>4.2.1.21</t>
  </si>
  <si>
    <t xml:space="preserve"> - трубопроводы технологического горячего водоснабжения Т5, Т6 д=50-80 мм-полипропилен</t>
  </si>
  <si>
    <t>4.2.1.22</t>
  </si>
  <si>
    <t xml:space="preserve"> - трубопроводы оборотного ливневого водоснабжения В10 д=15 мм (разводка c/у)-полипропилен</t>
  </si>
  <si>
    <t>4.2.1.23</t>
  </si>
  <si>
    <t xml:space="preserve"> - трубопроводы оборотного ливневого водоснабжения В10 д=25 мм-полипропилен</t>
  </si>
  <si>
    <t>4.2.1.24</t>
  </si>
  <si>
    <t xml:space="preserve"> - трубопроводы оборотного ливневого водоснабжения В10 д=50-80 мм-полипропилен</t>
  </si>
  <si>
    <t>4.2.1.25</t>
  </si>
  <si>
    <t xml:space="preserve"> - трубопроводы деионезированной воды В4, В5 д=25 мм-полипропилен</t>
  </si>
  <si>
    <t>4.2.1.26</t>
  </si>
  <si>
    <t xml:space="preserve"> - трубопроводы деионезированной воды В4, В5 д=60 мм-полипропилен</t>
  </si>
  <si>
    <t>4.2.2.</t>
  </si>
  <si>
    <t>Хозяйственно-бытовая канализация К1</t>
  </si>
  <si>
    <t>4.2.2.1</t>
  </si>
  <si>
    <t>Трубопроводы хозяйственно-бытовой канализации К1 д = 100 мм</t>
  </si>
  <si>
    <t>4.2.2.2</t>
  </si>
  <si>
    <t>Трубопроводы хозяйственно-бытовой канализации К1 д = 50 мм</t>
  </si>
  <si>
    <t>4.2.2.3</t>
  </si>
  <si>
    <t>Система хозяйственно-бытовой канализации К1 под фундаментной плитой</t>
  </si>
  <si>
    <t>4.2.2.4</t>
  </si>
  <si>
    <t>Инспекционные колодцы в фундаментной плите д=700 мм</t>
  </si>
  <si>
    <t>4.2.2.5</t>
  </si>
  <si>
    <t>Система хозяйственно-бытовой канализации К1 напорная-сталь</t>
  </si>
  <si>
    <t>4.2.2.6</t>
  </si>
  <si>
    <t xml:space="preserve">Трубопроводы вентиляции системы КВ1 д = 100 мм </t>
  </si>
  <si>
    <t>4.2.2.7</t>
  </si>
  <si>
    <t>Трубопроводы вентиляции системы КВ1 д = 50 мм</t>
  </si>
  <si>
    <t>4.2.3.</t>
  </si>
  <si>
    <t>Ливневая канализация К2</t>
  </si>
  <si>
    <t>4.2.3.1</t>
  </si>
  <si>
    <t>Трубопроводы ливневой системы К2 д=100 мм (горизонтальная разводка и стояки)</t>
  </si>
  <si>
    <t>4.2.3.2</t>
  </si>
  <si>
    <t>Трубопроводы ливневой канализации К2 д=150 мм под фундаментной плитой</t>
  </si>
  <si>
    <t>4.2.3.3</t>
  </si>
  <si>
    <t>Инспекционные колодцы в фундаментой плите д=700 мм на трассе канализации К2</t>
  </si>
  <si>
    <t>4.2.3.4</t>
  </si>
  <si>
    <t>Трубопроводы ливневой канализации К2 напорные</t>
  </si>
  <si>
    <t>4.2.3.5</t>
  </si>
  <si>
    <t>Дренажные лотки в подвале и на техническом этаже шириной 150 мм для системы К2</t>
  </si>
  <si>
    <t>4.2.4.</t>
  </si>
  <si>
    <t>Производственная канализация из кухни К3</t>
  </si>
  <si>
    <t>4.2.4.1</t>
  </si>
  <si>
    <t>Система производственной канализации кухни К3 под фундаментной плитой д=100 мм</t>
  </si>
  <si>
    <t>4.2.4.2</t>
  </si>
  <si>
    <t>Система производственной канализации кухни К3 на 1-ом этаже д=100 мм</t>
  </si>
  <si>
    <t>4.2.4.3</t>
  </si>
  <si>
    <t>Инспекционные колодцы в фундаментой плите д=700 мм на трассе канализации К3</t>
  </si>
  <si>
    <t>4.2.4.4</t>
  </si>
  <si>
    <t>Трубопроводы производственной канализации напорные</t>
  </si>
  <si>
    <t>4.2.4.5</t>
  </si>
  <si>
    <t>Трубопроводы вентиляции системы К3</t>
  </si>
  <si>
    <t>4.2.4.6</t>
  </si>
  <si>
    <t>Жироуловители в подвале ( из расчета 4500 блюд/сутки)</t>
  </si>
  <si>
    <t>4.2.5.</t>
  </si>
  <si>
    <t>Канализация К13 (дренаж после тестирования систем АУПТ)</t>
  </si>
  <si>
    <t>4.2.5.1</t>
  </si>
  <si>
    <t>Система канализации К13 д=100 мм</t>
  </si>
  <si>
    <t>4.2.5.2</t>
  </si>
  <si>
    <t>Трубопроводы канализации напорные д = 100 мм</t>
  </si>
  <si>
    <t>4.2.6.</t>
  </si>
  <si>
    <t>Канализация лабораторий К14</t>
  </si>
  <si>
    <t>4.2.6.1</t>
  </si>
  <si>
    <t>Система канализации К14 (лаборатории) д=100 мм под фундаментной плитой 1-ого этажа и плитой подвала</t>
  </si>
  <si>
    <t>4.2.6.2</t>
  </si>
  <si>
    <t>Система канализации К14 (лаборатории) д=100 мм, стояки и горизонтальная разводка</t>
  </si>
  <si>
    <t>4.2.6.3</t>
  </si>
  <si>
    <t>Инспекционные колодцы в фундаментой плите д=700 мм на трассе канализации К14</t>
  </si>
  <si>
    <t>4.2.6.4</t>
  </si>
  <si>
    <t>Напорная система канализации К14 д=100 мм</t>
  </si>
  <si>
    <t>4.2.6.5</t>
  </si>
  <si>
    <t>Трубопровод вентиляции системы К14</t>
  </si>
  <si>
    <t>4.2.7.</t>
  </si>
  <si>
    <t>4.2.7.1</t>
  </si>
  <si>
    <t>4.2.7.2</t>
  </si>
  <si>
    <t>4.2.7.3</t>
  </si>
  <si>
    <t>Унитазы</t>
  </si>
  <si>
    <t>Писсуары</t>
  </si>
  <si>
    <t>Умывальники, включая сантехприборы</t>
  </si>
  <si>
    <t>Умывальники в туалетах для инвалидов, включая сантехприборы</t>
  </si>
  <si>
    <t>Раковины в комнатах уборщиц, включая сантехприборы</t>
  </si>
  <si>
    <t>Столешницы</t>
  </si>
  <si>
    <t>4.3.</t>
  </si>
  <si>
    <t>АПТ/PT</t>
  </si>
  <si>
    <t>Система автоматического пожаротушения</t>
  </si>
  <si>
    <t>4.3.1.</t>
  </si>
  <si>
    <t>Резервуар противопожарного запаса воды V= 300 м3 (8.5 х 12 х 4.88 м)</t>
  </si>
  <si>
    <t>4.3.2.</t>
  </si>
  <si>
    <t>Пожарные насосы и циркуляционные насосы пожаротушения</t>
  </si>
  <si>
    <t>4.3.3.</t>
  </si>
  <si>
    <t>Системы газового пожаротушения (площадь защиты 1 530 м2)</t>
  </si>
  <si>
    <t>помещения</t>
  </si>
  <si>
    <t>4.3.4.</t>
  </si>
  <si>
    <t>Пожарные гидранты на этажах</t>
  </si>
  <si>
    <t>4.3.5.</t>
  </si>
  <si>
    <t>Спринклерные оросители на площади shell&amp;core и fit out</t>
  </si>
  <si>
    <t>4.3.6.</t>
  </si>
  <si>
    <t>Трубы системы пожаротушения д=100 мм</t>
  </si>
  <si>
    <t>4.3.7.</t>
  </si>
  <si>
    <t>Трубы системы пожаротушения д=35 мм</t>
  </si>
  <si>
    <t>4.4.</t>
  </si>
  <si>
    <t>САПС/PS</t>
  </si>
  <si>
    <t>Система автоматической пожарной сигнализации</t>
  </si>
  <si>
    <t>4.4.1.</t>
  </si>
  <si>
    <t>Включая программный продукт и периферийное оборудование</t>
  </si>
  <si>
    <t>4.5.</t>
  </si>
  <si>
    <t>AП/AP</t>
  </si>
  <si>
    <t>Система пожарной автоматики</t>
  </si>
  <si>
    <t>4.5.1.</t>
  </si>
  <si>
    <t>4.6.</t>
  </si>
  <si>
    <t>СГОП/EWES</t>
  </si>
  <si>
    <t>Система оповещения и управления эвакуацией</t>
  </si>
  <si>
    <t>4.6.1.</t>
  </si>
  <si>
    <t>4.7.</t>
  </si>
  <si>
    <t>Электроснабжение и электроосвещение</t>
  </si>
  <si>
    <t>4.7.1.</t>
  </si>
  <si>
    <t>ЭМ/EM</t>
  </si>
  <si>
    <t>Электрооборудование силовое</t>
  </si>
  <si>
    <t>4.7.1.1</t>
  </si>
  <si>
    <t>ГРЩ №1, включая счетчики коммерческого учета электроэнергии</t>
  </si>
  <si>
    <t>4.7.1.2</t>
  </si>
  <si>
    <t>ГРЩ №2  включая счетчики коммерческого учета электроэнергии</t>
  </si>
  <si>
    <t>4.7.1.3</t>
  </si>
  <si>
    <t>ГРЩ №3  включая счетчики коммерческого учета электроэнергии</t>
  </si>
  <si>
    <t>4.7.1.4</t>
  </si>
  <si>
    <t xml:space="preserve">ГРЩ №4  включая счетчики коммерческого учета электроэнергии </t>
  </si>
  <si>
    <t>4.7.1.5</t>
  </si>
  <si>
    <t xml:space="preserve">ГРЩ №5  включая счетчики коммерческого учета электроэнергии </t>
  </si>
  <si>
    <t>4.7.1.6</t>
  </si>
  <si>
    <t>ГРЩ №6  включая счетчики коммерческого учета электроэнергии</t>
  </si>
  <si>
    <t>4.7.1.7</t>
  </si>
  <si>
    <t>4.7.1.8</t>
  </si>
  <si>
    <t>4.7.1.9</t>
  </si>
  <si>
    <t>4.7.1.10</t>
  </si>
  <si>
    <t>MDB- Главные распределительные панели</t>
  </si>
  <si>
    <t>4.7.1.11</t>
  </si>
  <si>
    <t>MCC - Панели управления</t>
  </si>
  <si>
    <t>4.7.1.12</t>
  </si>
  <si>
    <t>LSS -Щиты противопожарных систем (LSS 10.1, 10.2., 20.1, 20.2, 30.1, 30.2)</t>
  </si>
  <si>
    <t>4.7.1.13</t>
  </si>
  <si>
    <t>Распределительные силовые щиты (DP) нормального питания (розеточные сети, рабочее освещение, щиты противопожарных систем)</t>
  </si>
  <si>
    <t>4.7.1.14</t>
  </si>
  <si>
    <t>Распределительные групповые силовые щиты (SPDB, LDB)</t>
  </si>
  <si>
    <t>4.7.1.15</t>
  </si>
  <si>
    <t xml:space="preserve">Вертикальные и горизонтальные шинопроводы, включая повороты, лотки </t>
  </si>
  <si>
    <t>4.7.1.16</t>
  </si>
  <si>
    <t>Кабельная разводка в цокольном этаже здания, на этажах, в стояках</t>
  </si>
  <si>
    <t>4.7.1.17</t>
  </si>
  <si>
    <t>Лотки для монтажа кабельной разводки (силовые сети)</t>
  </si>
  <si>
    <t>4.7.1.18</t>
  </si>
  <si>
    <t>Система управления электроснабжением</t>
  </si>
  <si>
    <t>4.7.1.19</t>
  </si>
  <si>
    <t>Система уравнивания потенциалов</t>
  </si>
  <si>
    <t>4.7.1.20</t>
  </si>
  <si>
    <t>Заземление и молниезащита под фундаментной плитой</t>
  </si>
  <si>
    <t>4.7.1.21</t>
  </si>
  <si>
    <t>Заземление и молниезащита по контуру здания</t>
  </si>
  <si>
    <t>4.7.1.22</t>
  </si>
  <si>
    <t>Заземление и молниезащита типовых этажей</t>
  </si>
  <si>
    <t>4.7.1.23</t>
  </si>
  <si>
    <t>Молниезащита кровли</t>
  </si>
  <si>
    <t>4.7.2.</t>
  </si>
  <si>
    <t>ЭО/EO</t>
  </si>
  <si>
    <t>Электроосвещение внутреннее</t>
  </si>
  <si>
    <t>4.7.2.1.</t>
  </si>
  <si>
    <t>4.7.2.1.1.</t>
  </si>
  <si>
    <t>Коридоры и лестницы</t>
  </si>
  <si>
    <t>4.7.2.1.1.1</t>
  </si>
  <si>
    <t>4.7.2.1.1.2</t>
  </si>
  <si>
    <t>4.7.2.1.1.3</t>
  </si>
  <si>
    <t>4.7.2.1.2.</t>
  </si>
  <si>
    <t>4.7.2.1.2.1</t>
  </si>
  <si>
    <t>4.7.2.1.3.</t>
  </si>
  <si>
    <t>Освещение за деревянными потолками в ядрах</t>
  </si>
  <si>
    <t>4.7.2.1.3.1</t>
  </si>
  <si>
    <t>4.7.2.1.3.2</t>
  </si>
  <si>
    <t>4.7.2.1.4.</t>
  </si>
  <si>
    <t>Освещение в конференц комнатах в ядрах 1,2,3 и 4 этажи</t>
  </si>
  <si>
    <t>4.7.2.1.4.1</t>
  </si>
  <si>
    <t>4.7.2.1.4.2</t>
  </si>
  <si>
    <t>4.7.2.1.4.3</t>
  </si>
  <si>
    <t>4.7.2.1.4.4</t>
  </si>
  <si>
    <t>4.7.2.1.5.</t>
  </si>
  <si>
    <t>Комнаты для переговоров маленькие и большие</t>
  </si>
  <si>
    <t>4.7.2.1.5.1</t>
  </si>
  <si>
    <t>4.7.2.1.5.2</t>
  </si>
  <si>
    <t>4.7.2.1.5.3</t>
  </si>
  <si>
    <t>4.7.2.1.5.4</t>
  </si>
  <si>
    <t>4.7.2.1.6.</t>
  </si>
  <si>
    <t xml:space="preserve">Санузлы </t>
  </si>
  <si>
    <t>4.7.2.1.6.1</t>
  </si>
  <si>
    <t>4.7.2.1.6.2</t>
  </si>
  <si>
    <t>4.7.2.1.6.3</t>
  </si>
  <si>
    <t>4.7.2.1.7.</t>
  </si>
  <si>
    <t>Эркерные окна</t>
  </si>
  <si>
    <t>4.7.2.1.7.1</t>
  </si>
  <si>
    <t>4.7.2.1.8.</t>
  </si>
  <si>
    <t>Переходные мостики, мостики и эскалаторы</t>
  </si>
  <si>
    <t>4.7.2.1.8.1</t>
  </si>
  <si>
    <t>4.7.2.1.9.</t>
  </si>
  <si>
    <t>Лекционный зал</t>
  </si>
  <si>
    <t>4.7.2.1.9.1</t>
  </si>
  <si>
    <t>4.7.2.1.9.2</t>
  </si>
  <si>
    <t>4.7.2.1.10.</t>
  </si>
  <si>
    <t>Освещение снизу лекционного зала</t>
  </si>
  <si>
    <t>4.7.2.1.10.1</t>
  </si>
  <si>
    <t>Освещение снизу опор лекционного зала</t>
  </si>
  <si>
    <t>4.7.2.1.11.</t>
  </si>
  <si>
    <t>Освещение в зонах доступа в конференц зал на 3-м и 4-м этажах</t>
  </si>
  <si>
    <t>4.7.2.1.11.1</t>
  </si>
  <si>
    <t>4.7.2.1.12.</t>
  </si>
  <si>
    <t>Освещение в атриуме</t>
  </si>
  <si>
    <t>4.7.2.1.12.1</t>
  </si>
  <si>
    <t>4.7.2.1.13.</t>
  </si>
  <si>
    <t>4.7.2.1.13.1</t>
  </si>
  <si>
    <t>4.7.2.1.14.</t>
  </si>
  <si>
    <t xml:space="preserve">Временное освещение в зонах shell&amp;core </t>
  </si>
  <si>
    <t>4.7.2.1.14.1</t>
  </si>
  <si>
    <t>Светильники для зон shell&amp;core</t>
  </si>
  <si>
    <t>4.7.3.</t>
  </si>
  <si>
    <t>ЭМБ/EMB</t>
  </si>
  <si>
    <t>Система бесперебойного электроснабжения</t>
  </si>
  <si>
    <t>4.7.3.1</t>
  </si>
  <si>
    <t>ESS - Щиты бесперебойного электроснабжения ( ESS 9,19,29)</t>
  </si>
  <si>
    <t>4.7.3.2</t>
  </si>
  <si>
    <t>Источники бесперебойного питания телекоммуникационных сетей и системы безопасности</t>
  </si>
  <si>
    <t>4.7.5.</t>
  </si>
  <si>
    <t>ЭМГ/EMG</t>
  </si>
  <si>
    <t>Система гарантированного электроснабжения</t>
  </si>
  <si>
    <t>4.7.5.1</t>
  </si>
  <si>
    <t>Щиты гарантированного электроснабжения внутренние кабельные линии 0,4кВ</t>
  </si>
  <si>
    <t>ЭН/EN</t>
  </si>
  <si>
    <t>Дворовое освещение</t>
  </si>
  <si>
    <t>4.8.</t>
  </si>
  <si>
    <t>АСУ ТП/BMS</t>
  </si>
  <si>
    <t>Система комплексной автоматизации и диспетчеризации АСУ ТП</t>
  </si>
  <si>
    <t>4.8.1</t>
  </si>
  <si>
    <t>Индивидуальный Тепловой Пункт (ИТП) и система отопления.</t>
  </si>
  <si>
    <t>4.8.2</t>
  </si>
  <si>
    <t>Система водоснабжения.</t>
  </si>
  <si>
    <t>4.8.3</t>
  </si>
  <si>
    <t>Система приточно-вытяжной вентиляции и кондиционирования.</t>
  </si>
  <si>
    <t>4.8.4</t>
  </si>
  <si>
    <t>Система холодоснабжения.</t>
  </si>
  <si>
    <t>4.8.5</t>
  </si>
  <si>
    <t>Система канализации и дренажных насосов.</t>
  </si>
  <si>
    <t>4.8.6</t>
  </si>
  <si>
    <t xml:space="preserve">Система электроснабжения и электроосвещения. </t>
  </si>
  <si>
    <t>4.8.7</t>
  </si>
  <si>
    <t>Вертикальный транспорт.</t>
  </si>
  <si>
    <t>4.8.8</t>
  </si>
  <si>
    <t>Телекоммуникационная сеть.</t>
  </si>
  <si>
    <t>4.8.9</t>
  </si>
  <si>
    <t>Комплекс систем безопасности и противопожарной защиты</t>
  </si>
  <si>
    <t>4.8.10</t>
  </si>
  <si>
    <t>Система   мусороудаления.</t>
  </si>
  <si>
    <t>4.8.11</t>
  </si>
  <si>
    <t>Система автоматизированной парковки автотранспорта.</t>
  </si>
  <si>
    <t>4.8.12</t>
  </si>
  <si>
    <t>Газохранилище и компрессорная</t>
  </si>
  <si>
    <t>4.9.</t>
  </si>
  <si>
    <t>АСКУЭ/ASKU</t>
  </si>
  <si>
    <t>Автоматизированная система учета электрической энергии</t>
  </si>
  <si>
    <t>4.9.1</t>
  </si>
  <si>
    <t xml:space="preserve">Технический учет энергии (электроосвещение, розеточные сети, механическое оборудование, IT,кухни, водонагреватели, водоподготовка, насосы,лифты, техн. Оборудование) </t>
  </si>
  <si>
    <t>4.9.2</t>
  </si>
  <si>
    <t>Счетчики учета арендаторов</t>
  </si>
  <si>
    <t>4.10.</t>
  </si>
  <si>
    <t>СМиС, СМиК</t>
  </si>
  <si>
    <t>Система мониторинга инженерных систем, конструкций</t>
  </si>
  <si>
    <t>4.10.1</t>
  </si>
  <si>
    <t>Комплекс контроля состояния инженерных систем</t>
  </si>
  <si>
    <t>4.10.2</t>
  </si>
  <si>
    <t>Комплекс контроля состояния конструкций</t>
  </si>
  <si>
    <t>4.10.3</t>
  </si>
  <si>
    <t>Комплекс контроля конструкций конференцзала</t>
  </si>
  <si>
    <t>4.11.</t>
  </si>
  <si>
    <t>СОТС/SOTS</t>
  </si>
  <si>
    <t>Система охранно-тревожной сигнализации</t>
  </si>
  <si>
    <t>4.11.1</t>
  </si>
  <si>
    <t>Охранная сигнализация. Комплекс, включая программный продукт</t>
  </si>
  <si>
    <t>4.12.</t>
  </si>
  <si>
    <t>4.12.1</t>
  </si>
  <si>
    <t>Аудио-видео домофонная системы</t>
  </si>
  <si>
    <t>4.12.2</t>
  </si>
  <si>
    <t>Программно-аппаратный комплекс систем обеспечения безопасности</t>
  </si>
  <si>
    <t>4.12.3</t>
  </si>
  <si>
    <t>4.12.4</t>
  </si>
  <si>
    <t xml:space="preserve">Турникеты </t>
  </si>
  <si>
    <t>4.12.5</t>
  </si>
  <si>
    <t>Системы обнаружения посторонних</t>
  </si>
  <si>
    <t>4.12.6</t>
  </si>
  <si>
    <t>Электронный контроль ценностей</t>
  </si>
  <si>
    <t>4.13.</t>
  </si>
  <si>
    <t>СВН/ССTV</t>
  </si>
  <si>
    <t>Система видеонаблюдения</t>
  </si>
  <si>
    <t>4.13.1.</t>
  </si>
  <si>
    <t>Система видеонаблюдения/охранного телевидения</t>
  </si>
  <si>
    <t>4.14.</t>
  </si>
  <si>
    <t>Система кабельного телевидения</t>
  </si>
  <si>
    <t>4.14.1.</t>
  </si>
  <si>
    <t>Системы IPTV телевидения</t>
  </si>
  <si>
    <t>4.15.</t>
  </si>
  <si>
    <t>РС/PAS</t>
  </si>
  <si>
    <t>Радиофикация</t>
  </si>
  <si>
    <t>4.15.1.</t>
  </si>
  <si>
    <t>Система проводного радиовещания</t>
  </si>
  <si>
    <t>4.16.</t>
  </si>
  <si>
    <t>CC/СС</t>
  </si>
  <si>
    <t>Телефонизация</t>
  </si>
  <si>
    <t>4.16.1.</t>
  </si>
  <si>
    <t>Беспроводная LAN, системы Wi-Fi</t>
  </si>
  <si>
    <t>4.17.</t>
  </si>
  <si>
    <t>Медийные системы конференцзалов</t>
  </si>
  <si>
    <t>Система мультивидеоэкранов</t>
  </si>
  <si>
    <t>Аудио-видео системы</t>
  </si>
  <si>
    <t>4.18.</t>
  </si>
  <si>
    <t>ЧС/CH</t>
  </si>
  <si>
    <t>4.19.</t>
  </si>
  <si>
    <t>СКС/SCS</t>
  </si>
  <si>
    <t>Структурированная кабельная сеть</t>
  </si>
  <si>
    <t>Структурированная кабельная система</t>
  </si>
  <si>
    <t xml:space="preserve">Точки вторичного присутствия оператора в цокольной части </t>
  </si>
  <si>
    <t>Точки третичного присутствия оператора в цокольной части</t>
  </si>
  <si>
    <t>Телекоммуникационные стойки на этажах и патч панели</t>
  </si>
  <si>
    <t>Точки доступа на этажах</t>
  </si>
  <si>
    <t>Кабельная разводка системы СКС</t>
  </si>
  <si>
    <t xml:space="preserve">Лотки для монтажа кабельной разводки </t>
  </si>
  <si>
    <t>4.20.</t>
  </si>
  <si>
    <t>РСП/RSP</t>
  </si>
  <si>
    <t>Оперативная радиосвязь персонала</t>
  </si>
  <si>
    <t>4.21.</t>
  </si>
  <si>
    <t>ТХФ/ТHKF</t>
  </si>
  <si>
    <t>4.23.</t>
  </si>
  <si>
    <t>TCC/TCC</t>
  </si>
  <si>
    <t>Интегрированные системы безопасности и антитеррористической защищенности</t>
  </si>
  <si>
    <t>Проходные металлодетекторы</t>
  </si>
  <si>
    <t>Рентгеновские сканеры багажа</t>
  </si>
  <si>
    <t>Системы обнаружения взрывчатых веществ и опасных жидкостей</t>
  </si>
  <si>
    <t>4.25.</t>
  </si>
  <si>
    <t>ЛФ/LF</t>
  </si>
  <si>
    <t>Сервисные лифты (с функцией пожарных лифтов)г/п 2500 кг, 6 остановок</t>
  </si>
  <si>
    <t>Сервисные лифты (с функцией пожарных лифтов) г/п 4000 кг, 6 остановок</t>
  </si>
  <si>
    <t>Пассажирские лифты г/п 1275 кг, 4 остановки</t>
  </si>
  <si>
    <t>Пассажирские лифты г/п 1275 кг, 5 остановок</t>
  </si>
  <si>
    <t>Сервисные лифты кухни г/п 1275 кг 3 остановки</t>
  </si>
  <si>
    <t>Пасажирские лифты кухни г/п 1275 кг 3 остановки</t>
  </si>
  <si>
    <t>Пасажирские лифты кухни г/п 1275 кг 2 остановки</t>
  </si>
  <si>
    <t xml:space="preserve">Пассажирские лифты атриума г/п 1600 кг 2 остановки </t>
  </si>
  <si>
    <t>Пассажирский лифт лекционного зала  г/п 1600 кг 3 остановки</t>
  </si>
  <si>
    <t>Пассажирские лифты атриума г/п 650 кг 2 остановки</t>
  </si>
  <si>
    <t xml:space="preserve">Эскалаторы </t>
  </si>
  <si>
    <t>4.27.</t>
  </si>
  <si>
    <t>МУ/MU</t>
  </si>
  <si>
    <t>Компакторы для удаления мусора V=24,5 м3</t>
  </si>
  <si>
    <t>4.28.</t>
  </si>
  <si>
    <t>ОЗДС/OZDS</t>
  </si>
  <si>
    <t>Охранно-дератизационная система</t>
  </si>
  <si>
    <t>4.28.1.</t>
  </si>
  <si>
    <t>4.29.</t>
  </si>
  <si>
    <t>СД/SD</t>
  </si>
  <si>
    <t>Система навигации по зданию</t>
  </si>
  <si>
    <t>Тип 1 (цифровой справочный пункт) - стойка высотой 2.45 м со съемной панелью</t>
  </si>
  <si>
    <t>Тип 02 (информационные шары диаметром 3 м)</t>
  </si>
  <si>
    <t>Тип 3.1 (световой гнутый короб над стойкой ресепшн)</t>
  </si>
  <si>
    <t>Тип 3.2 (информационная панель размером 2.2 м х 2.3 м за стойкой ресепшн</t>
  </si>
  <si>
    <t>Тип 4 (информационная стойка высотой 2.45 м)</t>
  </si>
  <si>
    <t>Тип 5.1 (указатель на этажах размером 3 м х 1 м)</t>
  </si>
  <si>
    <t>Тип 5.2 (указатель на этажах размером 0.6 м х 0.47 м)</t>
  </si>
  <si>
    <t>Тип 6.1 (указатель на этажах размером 1.1 м х 0.7 м)</t>
  </si>
  <si>
    <t>Тип 6.2 (указатель на этажах размером 0.7 м х 0.4 м)</t>
  </si>
  <si>
    <t>Тип 8 (указатель на туалетах и технических помещениях в лекционном зале)</t>
  </si>
  <si>
    <t>Тип 9</t>
  </si>
  <si>
    <t>Тип А1 (цифровой экран 2.35 х 2.7 м)</t>
  </si>
  <si>
    <t>Тип А2 (цифровая стойка высотой 1.8 м)</t>
  </si>
  <si>
    <t>Генеральный директор_____________________А.С. Савченко</t>
  </si>
  <si>
    <t>1</t>
  </si>
  <si>
    <t>1.Монтаж конструкций наружных фасадов</t>
  </si>
  <si>
    <t>Название задачи</t>
  </si>
  <si>
    <t>всего (р.)</t>
  </si>
  <si>
    <t>декабрь</t>
  </si>
  <si>
    <t>январь</t>
  </si>
  <si>
    <t>февраль</t>
  </si>
  <si>
    <t>%</t>
  </si>
  <si>
    <t>сумма (р.)</t>
  </si>
  <si>
    <t>монтаж кронштейнов</t>
  </si>
  <si>
    <t>монтаж модулей</t>
  </si>
  <si>
    <t>герметизация горизонтальных и вертикальных стыков стеновых панелей</t>
  </si>
  <si>
    <t>итого по разделу</t>
  </si>
  <si>
    <t>2. Устройство деформационных швов в осях В16-18, В28-29, В41-42, 66мп</t>
  </si>
  <si>
    <t>3. Межмодульные уплотнители</t>
  </si>
  <si>
    <t>4. Монтаж ограждения технического этажа (сэндвич-панели)</t>
  </si>
  <si>
    <t>5. Горизонтальные примыкания фасадов</t>
  </si>
  <si>
    <t>6. Вертикальные примыкания фасадов, подоконники, обрамление дверей</t>
  </si>
  <si>
    <t>7. Обшивка телрепов, переход модулей</t>
  </si>
  <si>
    <t>8. Устройство внешних примыканий фасада WICONA</t>
  </si>
  <si>
    <t>9. Облицовка эркеров в осях В15-В14, В28-В27 (2шт.)</t>
  </si>
  <si>
    <t>10. Монтаж конструкций крепления логотипов</t>
  </si>
  <si>
    <t>м.п.</t>
  </si>
  <si>
    <t>Заказчик:</t>
  </si>
  <si>
    <t>Подрядчик:</t>
  </si>
  <si>
    <t>Генеральный директор_____________________</t>
  </si>
  <si>
    <t xml:space="preserve">________________/ А.С. Савченко/                                </t>
  </si>
  <si>
    <t xml:space="preserve">             М.П.</t>
  </si>
  <si>
    <t xml:space="preserve">                     М.П.</t>
  </si>
  <si>
    <t>М.П.</t>
  </si>
  <si>
    <t>2</t>
  </si>
  <si>
    <t>График выполнения работ</t>
  </si>
  <si>
    <t xml:space="preserve"> ________________/________/                                </t>
  </si>
  <si>
    <t>Приложение №2 к Договору от __.__.2017г. №________</t>
  </si>
  <si>
    <t>Поставка оборудования</t>
  </si>
  <si>
    <t>СМР, ПНР оборудования</t>
  </si>
  <si>
    <t>Начало (дд.мм.гг)</t>
  </si>
  <si>
    <t>Окончание (дд.мм.гг)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</si>
</sst>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_р_._-;\-* #,##0.00_р_._-;_-* &quot;-&quot;??_р_._-;_-@_-"/>
    <numFmt numFmtId="165" formatCode="0.0000"/>
    <numFmt numFmtId="166" formatCode="* #,##0.00;* \-#,##0.00;* &quot;-&quot;??;@"/>
    <numFmt numFmtId="167" formatCode="_-* #,##0&quot;?.&quot;_-;\-* #,##0&quot;?.&quot;_-;_-* &quot;-&quot;&quot;?.&quot;_-;_-@_-"/>
    <numFmt numFmtId="168" formatCode="_-* #,##0.00&quot;?.&quot;_-;\-* #,##0.00&quot;?.&quot;_-;_-* &quot;-&quot;??&quot;?.&quot;_-;_-@_-"/>
    <numFmt numFmtId="169" formatCode="_(* #,##0_);_(* \(#,##0\);_(* &quot;-&quot;_);_(@_)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General_)"/>
    <numFmt numFmtId="174" formatCode="_-* #,##0.00[$€-1]_-;\-* #,##0.00[$€-1]_-;_-* &quot;-&quot;??[$€-1]_-"/>
    <numFmt numFmtId="175" formatCode="#,##0.00\ &quot;DM&quot;;\-#,##0.00\ &quot;DM&quot;"/>
    <numFmt numFmtId="176" formatCode="_-* #,##0_?_._-;\-* #,##0_?_._-;_-* &quot;-&quot;_?_._-;_-@_-"/>
    <numFmt numFmtId="177" formatCode="_-* #,##0.00_?_._-;\-* #,##0.00_?_._-;_-* &quot;-&quot;??_?_._-;_-@_-"/>
    <numFmt numFmtId="178" formatCode="0.0"/>
  </numFmts>
  <fonts count="74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10"/>
      <name val="Times New Roman Cyr"/>
      <family val="1"/>
      <charset val="204"/>
    </font>
    <font>
      <b/>
      <sz val="10"/>
      <name val="Helv"/>
    </font>
    <font>
      <sz val="10"/>
      <name val="TimesDL"/>
    </font>
    <font>
      <b/>
      <sz val="9"/>
      <name val="TimesDL"/>
    </font>
    <font>
      <sz val="9"/>
      <color indexed="8"/>
      <name val="NTHarmonica"/>
    </font>
    <font>
      <b/>
      <sz val="9"/>
      <color indexed="48"/>
      <name val="TimesDL"/>
    </font>
    <font>
      <sz val="10"/>
      <color indexed="8"/>
      <name val="TimesDL"/>
    </font>
    <font>
      <sz val="10"/>
      <name val="Ѓanoeii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b/>
      <sz val="11"/>
      <name val="Helv"/>
    </font>
    <font>
      <sz val="10"/>
      <name val="Arial Cyr"/>
    </font>
    <font>
      <sz val="7"/>
      <name val="Arial"/>
      <family val="2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12"/>
      <name val="MS Sans Serif"/>
      <family val="2"/>
      <charset val="204"/>
    </font>
    <font>
      <b/>
      <sz val="9"/>
      <color indexed="12"/>
      <name val="Arial"/>
      <family val="2"/>
      <charset val="204"/>
    </font>
    <font>
      <sz val="9"/>
      <name val="Arial Cyr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3"/>
      <name val="Arial"/>
      <family val="2"/>
      <charset val="204"/>
    </font>
    <font>
      <b/>
      <i/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i/>
      <sz val="13"/>
      <name val="Arial"/>
      <family val="2"/>
      <charset val="204"/>
    </font>
    <font>
      <i/>
      <sz val="13"/>
      <name val="Arial"/>
      <family val="2"/>
      <charset val="204"/>
    </font>
    <font>
      <i/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9"/>
      <color rgb="FF363636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2">
    <xf numFmtId="0" fontId="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4" fontId="12" fillId="0" borderId="0">
      <alignment vertical="center"/>
    </xf>
    <xf numFmtId="0" fontId="10" fillId="0" borderId="0"/>
    <xf numFmtId="0" fontId="10" fillId="0" borderId="0"/>
    <xf numFmtId="0" fontId="11" fillId="0" borderId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13" fillId="0" borderId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0" fontId="15" fillId="2" borderId="0" applyNumberFormat="0" applyFill="0">
      <alignment vertical="center"/>
    </xf>
    <xf numFmtId="171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3" fontId="6" fillId="0" borderId="0">
      <alignment horizontal="center"/>
    </xf>
    <xf numFmtId="0" fontId="16" fillId="0" borderId="0" applyNumberFormat="0" applyAlignment="0"/>
    <xf numFmtId="0" fontId="17" fillId="0" borderId="0" applyNumberFormat="0" applyAlignment="0"/>
    <xf numFmtId="0" fontId="18" fillId="0" borderId="0" applyNumberFormat="0" applyAlignment="0"/>
    <xf numFmtId="174" fontId="7" fillId="0" borderId="0" applyFont="0" applyFill="0" applyBorder="0" applyAlignment="0" applyProtection="0">
      <alignment horizontal="left" indent="5"/>
    </xf>
    <xf numFmtId="0" fontId="19" fillId="0" borderId="0" applyNumberFormat="0" applyFill="0" applyBorder="0" applyProtection="0">
      <alignment vertical="top" wrapText="1"/>
    </xf>
    <xf numFmtId="38" fontId="20" fillId="3" borderId="0" applyNumberFormat="0" applyBorder="0" applyAlignment="0" applyProtection="0"/>
    <xf numFmtId="3" fontId="21" fillId="0" borderId="0"/>
    <xf numFmtId="0" fontId="22" fillId="0" borderId="0">
      <alignment horizontal="left"/>
    </xf>
    <xf numFmtId="0" fontId="7" fillId="0" borderId="0"/>
    <xf numFmtId="10" fontId="20" fillId="4" borderId="1" applyNumberFormat="0" applyBorder="0" applyAlignment="0" applyProtection="0"/>
    <xf numFmtId="0" fontId="23" fillId="0" borderId="2"/>
    <xf numFmtId="175" fontId="24" fillId="0" borderId="0"/>
    <xf numFmtId="0" fontId="14" fillId="0" borderId="0"/>
    <xf numFmtId="0" fontId="25" fillId="0" borderId="0"/>
    <xf numFmtId="176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38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26" fillId="5" borderId="0">
      <alignment horizontal="center" vertical="center"/>
    </xf>
    <xf numFmtId="0" fontId="27" fillId="5" borderId="0">
      <alignment horizontal="center" vertical="center"/>
    </xf>
    <xf numFmtId="0" fontId="28" fillId="5" borderId="0">
      <alignment horizontal="center" vertical="center"/>
    </xf>
    <xf numFmtId="0" fontId="29" fillId="5" borderId="0">
      <alignment horizontal="center" vertical="center"/>
    </xf>
    <xf numFmtId="0" fontId="26" fillId="5" borderId="0">
      <alignment horizontal="center" vertical="center"/>
    </xf>
    <xf numFmtId="0" fontId="26" fillId="5" borderId="0">
      <alignment horizontal="center" vertical="center"/>
    </xf>
    <xf numFmtId="0" fontId="26" fillId="5" borderId="0">
      <alignment horizontal="center" vertical="top"/>
    </xf>
    <xf numFmtId="0" fontId="26" fillId="5" borderId="0">
      <alignment horizontal="center" vertical="center"/>
    </xf>
    <xf numFmtId="0" fontId="26" fillId="5" borderId="0">
      <alignment horizontal="left" vertical="top"/>
    </xf>
    <xf numFmtId="0" fontId="23" fillId="0" borderId="0"/>
    <xf numFmtId="0" fontId="30" fillId="0" borderId="0">
      <alignment horizontal="centerContinuous" vertical="center"/>
    </xf>
    <xf numFmtId="0" fontId="31" fillId="6" borderId="3" applyNumberFormat="0" applyFill="0" applyAlignment="0" applyProtection="0">
      <alignment vertical="top"/>
    </xf>
    <xf numFmtId="0" fontId="32" fillId="0" borderId="0">
      <alignment horizontal="centerContinuous" vertical="center"/>
    </xf>
    <xf numFmtId="3" fontId="33" fillId="0" borderId="0"/>
    <xf numFmtId="0" fontId="9" fillId="0" borderId="0">
      <alignment horizontal="right" vertical="top" wrapText="1"/>
    </xf>
    <xf numFmtId="0" fontId="9" fillId="0" borderId="0"/>
    <xf numFmtId="0" fontId="7" fillId="0" borderId="0"/>
    <xf numFmtId="0" fontId="9" fillId="0" borderId="1" applyFill="0" applyProtection="0">
      <alignment horizontal="center"/>
    </xf>
    <xf numFmtId="0" fontId="4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34" fillId="0" borderId="0"/>
    <xf numFmtId="0" fontId="35" fillId="0" borderId="0"/>
    <xf numFmtId="0" fontId="36" fillId="0" borderId="0"/>
    <xf numFmtId="0" fontId="35" fillId="0" borderId="0"/>
    <xf numFmtId="0" fontId="62" fillId="0" borderId="0"/>
    <xf numFmtId="0" fontId="62" fillId="0" borderId="0"/>
    <xf numFmtId="0" fontId="62" fillId="0" borderId="0"/>
    <xf numFmtId="9" fontId="4" fillId="0" borderId="0" applyFont="0" applyFill="0" applyBorder="0" applyAlignment="0" applyProtection="0"/>
    <xf numFmtId="0" fontId="9" fillId="0" borderId="1">
      <alignment horizontal="center"/>
    </xf>
    <xf numFmtId="0" fontId="10" fillId="0" borderId="0"/>
    <xf numFmtId="0" fontId="7" fillId="0" borderId="0">
      <alignment vertical="justify"/>
    </xf>
    <xf numFmtId="0" fontId="9" fillId="0" borderId="1">
      <alignment horizontal="center"/>
    </xf>
    <xf numFmtId="166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9" fillId="0" borderId="0">
      <alignment horizontal="left" vertical="top"/>
    </xf>
    <xf numFmtId="3" fontId="33" fillId="0" borderId="0"/>
  </cellStyleXfs>
  <cellXfs count="224">
    <xf numFmtId="0" fontId="0" fillId="0" borderId="0" xfId="0"/>
    <xf numFmtId="0" fontId="39" fillId="7" borderId="4" xfId="90" applyFont="1" applyFill="1" applyBorder="1" applyAlignment="1">
      <alignment horizontal="center" vertical="center"/>
    </xf>
    <xf numFmtId="0" fontId="39" fillId="7" borderId="1" xfId="90" applyFont="1" applyFill="1" applyBorder="1" applyAlignment="1">
      <alignment horizontal="center" vertical="center"/>
    </xf>
    <xf numFmtId="0" fontId="62" fillId="0" borderId="0" xfId="90" applyAlignment="1">
      <alignment vertical="center"/>
    </xf>
    <xf numFmtId="0" fontId="62" fillId="0" borderId="0" xfId="90" applyAlignment="1">
      <alignment horizontal="left" vertical="center"/>
    </xf>
    <xf numFmtId="0" fontId="37" fillId="0" borderId="0" xfId="90" applyFont="1" applyAlignment="1">
      <alignment horizontal="right" vertical="center"/>
    </xf>
    <xf numFmtId="0" fontId="62" fillId="0" borderId="0" xfId="90" applyAlignment="1">
      <alignment horizontal="center" vertical="center"/>
    </xf>
    <xf numFmtId="0" fontId="62" fillId="7" borderId="0" xfId="90" applyFill="1" applyAlignment="1">
      <alignment vertical="center"/>
    </xf>
    <xf numFmtId="4" fontId="62" fillId="0" borderId="0" xfId="90" applyNumberFormat="1" applyAlignment="1">
      <alignment vertical="center" wrapText="1"/>
    </xf>
    <xf numFmtId="4" fontId="39" fillId="7" borderId="1" xfId="90" applyNumberFormat="1" applyFont="1" applyFill="1" applyBorder="1" applyAlignment="1">
      <alignment horizontal="left" vertical="center" wrapText="1"/>
    </xf>
    <xf numFmtId="0" fontId="44" fillId="0" borderId="0" xfId="90" applyFont="1" applyAlignment="1">
      <alignment horizontal="center" vertical="center" wrapText="1"/>
    </xf>
    <xf numFmtId="0" fontId="39" fillId="7" borderId="1" xfId="90" applyFont="1" applyFill="1" applyBorder="1" applyAlignment="1">
      <alignment horizontal="left" vertical="center"/>
    </xf>
    <xf numFmtId="0" fontId="39" fillId="7" borderId="5" xfId="90" applyFont="1" applyFill="1" applyBorder="1" applyAlignment="1">
      <alignment vertical="center"/>
    </xf>
    <xf numFmtId="0" fontId="62" fillId="7" borderId="0" xfId="90" applyFill="1" applyAlignment="1">
      <alignment horizontal="center" vertical="center"/>
    </xf>
    <xf numFmtId="0" fontId="62" fillId="7" borderId="0" xfId="90" applyFill="1" applyBorder="1" applyAlignment="1">
      <alignment vertical="center"/>
    </xf>
    <xf numFmtId="49" fontId="40" fillId="7" borderId="0" xfId="90" applyNumberFormat="1" applyFont="1" applyFill="1" applyBorder="1" applyAlignment="1">
      <alignment vertical="center"/>
    </xf>
    <xf numFmtId="0" fontId="62" fillId="7" borderId="0" xfId="90" applyFill="1" applyBorder="1" applyAlignment="1">
      <alignment horizontal="left" vertical="center"/>
    </xf>
    <xf numFmtId="4" fontId="62" fillId="7" borderId="0" xfId="90" applyNumberFormat="1" applyFill="1" applyBorder="1" applyAlignment="1">
      <alignment vertical="center" wrapText="1"/>
    </xf>
    <xf numFmtId="0" fontId="37" fillId="7" borderId="0" xfId="90" applyFont="1" applyFill="1" applyBorder="1" applyAlignment="1">
      <alignment horizontal="right" vertical="center"/>
    </xf>
    <xf numFmtId="0" fontId="3" fillId="7" borderId="0" xfId="90" applyFont="1" applyFill="1" applyBorder="1" applyAlignment="1">
      <alignment horizontal="right" vertical="center"/>
    </xf>
    <xf numFmtId="0" fontId="3" fillId="0" borderId="0" xfId="90" applyFont="1" applyAlignment="1">
      <alignment horizontal="right" vertical="center"/>
    </xf>
    <xf numFmtId="0" fontId="39" fillId="7" borderId="1" xfId="90" applyFont="1" applyFill="1" applyBorder="1" applyAlignment="1">
      <alignment horizontal="right" vertical="center"/>
    </xf>
    <xf numFmtId="0" fontId="47" fillId="0" borderId="0" xfId="90" applyFont="1" applyAlignment="1">
      <alignment vertical="center"/>
    </xf>
    <xf numFmtId="0" fontId="47" fillId="0" borderId="0" xfId="90" applyFont="1" applyAlignment="1">
      <alignment horizontal="left" vertical="center"/>
    </xf>
    <xf numFmtId="4" fontId="47" fillId="0" borderId="0" xfId="90" applyNumberFormat="1" applyFont="1" applyAlignment="1">
      <alignment vertical="center" wrapText="1"/>
    </xf>
    <xf numFmtId="0" fontId="47" fillId="0" borderId="0" xfId="90" applyFont="1" applyAlignment="1">
      <alignment horizontal="right" vertical="center"/>
    </xf>
    <xf numFmtId="0" fontId="47" fillId="7" borderId="0" xfId="90" applyFont="1" applyFill="1" applyAlignment="1">
      <alignment vertical="center"/>
    </xf>
    <xf numFmtId="0" fontId="48" fillId="0" borderId="0" xfId="90" applyFont="1" applyAlignment="1">
      <alignment vertical="center"/>
    </xf>
    <xf numFmtId="0" fontId="48" fillId="0" borderId="0" xfId="90" applyFont="1" applyAlignment="1">
      <alignment horizontal="left" vertical="center"/>
    </xf>
    <xf numFmtId="4" fontId="48" fillId="0" borderId="0" xfId="90" applyNumberFormat="1" applyFont="1" applyAlignment="1">
      <alignment vertical="center" wrapText="1"/>
    </xf>
    <xf numFmtId="0" fontId="48" fillId="0" borderId="0" xfId="90" applyFont="1" applyAlignment="1">
      <alignment horizontal="right" vertical="center"/>
    </xf>
    <xf numFmtId="0" fontId="48" fillId="7" borderId="0" xfId="90" applyFont="1" applyFill="1" applyAlignment="1">
      <alignment vertical="center"/>
    </xf>
    <xf numFmtId="49" fontId="49" fillId="7" borderId="0" xfId="90" applyNumberFormat="1" applyFont="1" applyFill="1" applyBorder="1" applyAlignment="1">
      <alignment vertical="center"/>
    </xf>
    <xf numFmtId="4" fontId="39" fillId="7" borderId="5" xfId="90" applyNumberFormat="1" applyFont="1" applyFill="1" applyBorder="1" applyAlignment="1">
      <alignment horizontal="right" vertical="center"/>
    </xf>
    <xf numFmtId="3" fontId="42" fillId="7" borderId="5" xfId="90" applyNumberFormat="1" applyFont="1" applyFill="1" applyBorder="1" applyAlignment="1">
      <alignment horizontal="right" vertical="center"/>
    </xf>
    <xf numFmtId="0" fontId="39" fillId="7" borderId="5" xfId="90" applyFont="1" applyFill="1" applyBorder="1" applyAlignment="1">
      <alignment horizontal="left" vertical="center"/>
    </xf>
    <xf numFmtId="4" fontId="39" fillId="7" borderId="1" xfId="90" applyNumberFormat="1" applyFont="1" applyFill="1" applyBorder="1" applyAlignment="1">
      <alignment horizontal="center" vertical="center" wrapText="1"/>
    </xf>
    <xf numFmtId="4" fontId="2" fillId="7" borderId="1" xfId="90" applyNumberFormat="1" applyFont="1" applyFill="1" applyBorder="1" applyAlignment="1">
      <alignment vertical="center" wrapText="1"/>
    </xf>
    <xf numFmtId="0" fontId="2" fillId="7" borderId="0" xfId="90" applyFont="1" applyFill="1" applyAlignment="1">
      <alignment vertical="center"/>
    </xf>
    <xf numFmtId="0" fontId="2" fillId="7" borderId="4" xfId="90" applyFont="1" applyFill="1" applyBorder="1" applyAlignment="1">
      <alignment horizontal="center" vertical="center"/>
    </xf>
    <xf numFmtId="4" fontId="2" fillId="7" borderId="1" xfId="90" applyNumberFormat="1" applyFont="1" applyFill="1" applyBorder="1" applyAlignment="1">
      <alignment horizontal="left" vertical="center" wrapText="1"/>
    </xf>
    <xf numFmtId="3" fontId="2" fillId="7" borderId="1" xfId="90" applyNumberFormat="1" applyFont="1" applyFill="1" applyBorder="1" applyAlignment="1">
      <alignment horizontal="right" vertical="center"/>
    </xf>
    <xf numFmtId="3" fontId="2" fillId="7" borderId="5" xfId="90" applyNumberFormat="1" applyFont="1" applyFill="1" applyBorder="1" applyAlignment="1">
      <alignment horizontal="right" vertical="center"/>
    </xf>
    <xf numFmtId="0" fontId="2" fillId="7" borderId="1" xfId="90" applyFont="1" applyFill="1" applyBorder="1" applyAlignment="1">
      <alignment horizontal="center" vertical="center"/>
    </xf>
    <xf numFmtId="0" fontId="2" fillId="7" borderId="1" xfId="90" applyFont="1" applyFill="1" applyBorder="1" applyAlignment="1">
      <alignment horizontal="right" vertical="center"/>
    </xf>
    <xf numFmtId="0" fontId="2" fillId="7" borderId="5" xfId="90" applyFont="1" applyFill="1" applyBorder="1" applyAlignment="1">
      <alignment horizontal="right" vertical="center"/>
    </xf>
    <xf numFmtId="0" fontId="39" fillId="7" borderId="1" xfId="90" applyFont="1" applyFill="1" applyBorder="1" applyAlignment="1">
      <alignment vertical="center"/>
    </xf>
    <xf numFmtId="16" fontId="39" fillId="7" borderId="1" xfId="90" applyNumberFormat="1" applyFont="1" applyFill="1" applyBorder="1" applyAlignment="1">
      <alignment horizontal="left" vertical="center"/>
    </xf>
    <xf numFmtId="3" fontId="46" fillId="7" borderId="5" xfId="90" applyNumberFormat="1" applyFont="1" applyFill="1" applyBorder="1" applyAlignment="1">
      <alignment horizontal="right" vertical="center"/>
    </xf>
    <xf numFmtId="3" fontId="39" fillId="7" borderId="1" xfId="90" applyNumberFormat="1" applyFont="1" applyFill="1" applyBorder="1" applyAlignment="1">
      <alignment horizontal="right" vertical="center"/>
    </xf>
    <xf numFmtId="3" fontId="39" fillId="7" borderId="5" xfId="90" applyNumberFormat="1" applyFont="1" applyFill="1" applyBorder="1" applyAlignment="1">
      <alignment horizontal="right" vertical="center"/>
    </xf>
    <xf numFmtId="4" fontId="39" fillId="7" borderId="1" xfId="90" applyNumberFormat="1" applyFont="1" applyFill="1" applyBorder="1" applyAlignment="1">
      <alignment horizontal="left" vertical="top" wrapText="1"/>
    </xf>
    <xf numFmtId="49" fontId="39" fillId="7" borderId="1" xfId="90" applyNumberFormat="1" applyFont="1" applyFill="1" applyBorder="1" applyAlignment="1">
      <alignment horizontal="left" vertical="center"/>
    </xf>
    <xf numFmtId="0" fontId="39" fillId="7" borderId="5" xfId="90" applyFont="1" applyFill="1" applyBorder="1" applyAlignment="1">
      <alignment horizontal="right" vertical="center"/>
    </xf>
    <xf numFmtId="0" fontId="2" fillId="7" borderId="1" xfId="90" applyFont="1" applyFill="1" applyBorder="1" applyAlignment="1">
      <alignment horizontal="left" vertical="center"/>
    </xf>
    <xf numFmtId="16" fontId="2" fillId="7" borderId="1" xfId="90" applyNumberFormat="1" applyFont="1" applyFill="1" applyBorder="1" applyAlignment="1">
      <alignment horizontal="left" vertical="center"/>
    </xf>
    <xf numFmtId="0" fontId="2" fillId="7" borderId="5" xfId="90" applyFont="1" applyFill="1" applyBorder="1" applyAlignment="1">
      <alignment vertical="center"/>
    </xf>
    <xf numFmtId="4" fontId="2" fillId="7" borderId="1" xfId="90" applyNumberFormat="1" applyFont="1" applyFill="1" applyBorder="1" applyAlignment="1">
      <alignment horizontal="left" vertical="top" wrapText="1"/>
    </xf>
    <xf numFmtId="0" fontId="2" fillId="7" borderId="1" xfId="90" applyFont="1" applyFill="1" applyBorder="1" applyAlignment="1">
      <alignment horizontal="right" vertical="center" wrapText="1"/>
    </xf>
    <xf numFmtId="0" fontId="2" fillId="7" borderId="5" xfId="90" applyFont="1" applyFill="1" applyBorder="1" applyAlignment="1">
      <alignment horizontal="right" vertical="center" wrapText="1"/>
    </xf>
    <xf numFmtId="0" fontId="2" fillId="7" borderId="1" xfId="90" applyNumberFormat="1" applyFont="1" applyFill="1" applyBorder="1" applyAlignment="1">
      <alignment horizontal="right" vertical="center"/>
    </xf>
    <xf numFmtId="0" fontId="2" fillId="7" borderId="5" xfId="90" applyFont="1" applyFill="1" applyBorder="1" applyAlignment="1">
      <alignment horizontal="left" vertical="center"/>
    </xf>
    <xf numFmtId="3" fontId="2" fillId="7" borderId="5" xfId="90" applyNumberFormat="1" applyFont="1" applyFill="1" applyBorder="1" applyAlignment="1">
      <alignment horizontal="right" vertical="center" wrapText="1"/>
    </xf>
    <xf numFmtId="4" fontId="50" fillId="7" borderId="1" xfId="90" applyNumberFormat="1" applyFont="1" applyFill="1" applyBorder="1" applyAlignment="1">
      <alignment horizontal="left" vertical="center" wrapText="1"/>
    </xf>
    <xf numFmtId="4" fontId="46" fillId="7" borderId="1" xfId="90" applyNumberFormat="1" applyFont="1" applyFill="1" applyBorder="1" applyAlignment="1">
      <alignment vertical="center" wrapText="1"/>
    </xf>
    <xf numFmtId="4" fontId="2" fillId="7" borderId="1" xfId="90" applyNumberFormat="1" applyFont="1" applyFill="1" applyBorder="1" applyAlignment="1">
      <alignment horizontal="left" vertical="center"/>
    </xf>
    <xf numFmtId="49" fontId="2" fillId="7" borderId="1" xfId="90" applyNumberFormat="1" applyFont="1" applyFill="1" applyBorder="1" applyAlignment="1">
      <alignment horizontal="left" vertical="center"/>
    </xf>
    <xf numFmtId="0" fontId="2" fillId="7" borderId="1" xfId="90" applyFont="1" applyFill="1" applyBorder="1" applyAlignment="1">
      <alignment vertical="center"/>
    </xf>
    <xf numFmtId="0" fontId="2" fillId="7" borderId="4" xfId="90" applyFont="1" applyFill="1" applyBorder="1" applyAlignment="1">
      <alignment horizontal="left" vertical="center"/>
    </xf>
    <xf numFmtId="0" fontId="2" fillId="7" borderId="0" xfId="90" applyFont="1" applyFill="1" applyAlignment="1">
      <alignment horizontal="left" vertical="center"/>
    </xf>
    <xf numFmtId="4" fontId="50" fillId="7" borderId="1" xfId="90" applyNumberFormat="1" applyFont="1" applyFill="1" applyBorder="1" applyAlignment="1">
      <alignment horizontal="left" vertical="top" wrapText="1"/>
    </xf>
    <xf numFmtId="3" fontId="2" fillId="7" borderId="1" xfId="90" applyNumberFormat="1" applyFont="1" applyFill="1" applyBorder="1" applyAlignment="1">
      <alignment horizontal="center" vertical="center"/>
    </xf>
    <xf numFmtId="0" fontId="2" fillId="7" borderId="4" xfId="90" applyFont="1" applyFill="1" applyBorder="1" applyAlignment="1">
      <alignment vertical="center"/>
    </xf>
    <xf numFmtId="2" fontId="2" fillId="7" borderId="5" xfId="90" applyNumberFormat="1" applyFont="1" applyFill="1" applyBorder="1" applyAlignment="1">
      <alignment horizontal="right" vertical="center"/>
    </xf>
    <xf numFmtId="4" fontId="2" fillId="8" borderId="1" xfId="90" applyNumberFormat="1" applyFont="1" applyFill="1" applyBorder="1" applyAlignment="1">
      <alignment horizontal="left" vertical="center" wrapText="1"/>
    </xf>
    <xf numFmtId="0" fontId="2" fillId="8" borderId="0" xfId="90" applyFont="1" applyFill="1" applyAlignment="1">
      <alignment vertical="center"/>
    </xf>
    <xf numFmtId="0" fontId="39" fillId="9" borderId="1" xfId="90" applyFont="1" applyFill="1" applyBorder="1" applyAlignment="1">
      <alignment horizontal="center" vertical="center"/>
    </xf>
    <xf numFmtId="0" fontId="39" fillId="9" borderId="5" xfId="90" applyFont="1" applyFill="1" applyBorder="1" applyAlignment="1">
      <alignment vertical="center"/>
    </xf>
    <xf numFmtId="0" fontId="2" fillId="9" borderId="1" xfId="90" applyFont="1" applyFill="1" applyBorder="1" applyAlignment="1">
      <alignment horizontal="left" vertical="center"/>
    </xf>
    <xf numFmtId="4" fontId="2" fillId="9" borderId="1" xfId="90" applyNumberFormat="1" applyFont="1" applyFill="1" applyBorder="1" applyAlignment="1">
      <alignment horizontal="left" vertical="center" wrapText="1"/>
    </xf>
    <xf numFmtId="0" fontId="2" fillId="9" borderId="1" xfId="90" applyFont="1" applyFill="1" applyBorder="1" applyAlignment="1">
      <alignment horizontal="right" vertical="center"/>
    </xf>
    <xf numFmtId="0" fontId="2" fillId="9" borderId="5" xfId="90" applyFont="1" applyFill="1" applyBorder="1" applyAlignment="1">
      <alignment horizontal="right" vertical="center"/>
    </xf>
    <xf numFmtId="0" fontId="2" fillId="9" borderId="0" xfId="90" applyFont="1" applyFill="1" applyAlignment="1">
      <alignment vertical="center"/>
    </xf>
    <xf numFmtId="16" fontId="2" fillId="8" borderId="1" xfId="90" applyNumberFormat="1" applyFont="1" applyFill="1" applyBorder="1" applyAlignment="1">
      <alignment horizontal="left" vertical="center"/>
    </xf>
    <xf numFmtId="3" fontId="2" fillId="8" borderId="1" xfId="90" applyNumberFormat="1" applyFont="1" applyFill="1" applyBorder="1" applyAlignment="1">
      <alignment horizontal="right" vertical="center"/>
    </xf>
    <xf numFmtId="3" fontId="2" fillId="8" borderId="5" xfId="90" applyNumberFormat="1" applyFont="1" applyFill="1" applyBorder="1" applyAlignment="1">
      <alignment horizontal="right" vertical="center"/>
    </xf>
    <xf numFmtId="16" fontId="2" fillId="8" borderId="1" xfId="90" applyNumberFormat="1" applyFont="1" applyFill="1" applyBorder="1" applyAlignment="1">
      <alignment horizontal="left"/>
    </xf>
    <xf numFmtId="4" fontId="2" fillId="8" borderId="1" xfId="90" applyNumberFormat="1" applyFont="1" applyFill="1" applyBorder="1" applyAlignment="1">
      <alignment horizontal="left" wrapText="1"/>
    </xf>
    <xf numFmtId="3" fontId="2" fillId="8" borderId="1" xfId="90" applyNumberFormat="1" applyFont="1" applyFill="1" applyBorder="1" applyAlignment="1">
      <alignment horizontal="left"/>
    </xf>
    <xf numFmtId="3" fontId="2" fillId="8" borderId="5" xfId="90" applyNumberFormat="1" applyFont="1" applyFill="1" applyBorder="1" applyAlignment="1">
      <alignment horizontal="left"/>
    </xf>
    <xf numFmtId="0" fontId="2" fillId="8" borderId="0" xfId="90" applyFont="1" applyFill="1" applyAlignment="1">
      <alignment horizontal="left"/>
    </xf>
    <xf numFmtId="0" fontId="38" fillId="10" borderId="6" xfId="90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center" vertical="center" wrapText="1"/>
    </xf>
    <xf numFmtId="0" fontId="45" fillId="0" borderId="0" xfId="90" applyFont="1" applyAlignment="1">
      <alignment vertical="center"/>
    </xf>
    <xf numFmtId="0" fontId="51" fillId="0" borderId="0" xfId="90" applyFont="1" applyAlignment="1">
      <alignment horizontal="center" vertical="center" wrapText="1"/>
    </xf>
    <xf numFmtId="0" fontId="41" fillId="0" borderId="0" xfId="90" applyFont="1" applyAlignment="1">
      <alignment vertical="center"/>
    </xf>
    <xf numFmtId="0" fontId="52" fillId="0" borderId="0" xfId="90" applyFont="1" applyAlignment="1">
      <alignment horizontal="center" vertical="center" wrapText="1"/>
    </xf>
    <xf numFmtId="0" fontId="38" fillId="10" borderId="8" xfId="90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left" vertical="center" wrapText="1"/>
    </xf>
    <xf numFmtId="4" fontId="38" fillId="10" borderId="7" xfId="90" applyNumberFormat="1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right" vertical="center" wrapText="1"/>
    </xf>
    <xf numFmtId="0" fontId="38" fillId="10" borderId="8" xfId="90" applyFont="1" applyFill="1" applyBorder="1" applyAlignment="1">
      <alignment horizontal="right" vertical="center" wrapText="1"/>
    </xf>
    <xf numFmtId="0" fontId="39" fillId="9" borderId="4" xfId="90" applyFont="1" applyFill="1" applyBorder="1" applyAlignment="1">
      <alignment horizontal="center" vertical="center"/>
    </xf>
    <xf numFmtId="0" fontId="2" fillId="7" borderId="9" xfId="90" applyFont="1" applyFill="1" applyBorder="1" applyAlignment="1">
      <alignment vertical="center"/>
    </xf>
    <xf numFmtId="0" fontId="2" fillId="7" borderId="10" xfId="90" applyFont="1" applyFill="1" applyBorder="1" applyAlignment="1">
      <alignment vertical="center"/>
    </xf>
    <xf numFmtId="0" fontId="2" fillId="7" borderId="11" xfId="90" applyFont="1" applyFill="1" applyBorder="1" applyAlignment="1">
      <alignment vertical="center"/>
    </xf>
    <xf numFmtId="49" fontId="2" fillId="7" borderId="10" xfId="90" applyNumberFormat="1" applyFont="1" applyFill="1" applyBorder="1" applyAlignment="1">
      <alignment horizontal="left" vertical="center"/>
    </xf>
    <xf numFmtId="4" fontId="2" fillId="7" borderId="10" xfId="90" applyNumberFormat="1" applyFont="1" applyFill="1" applyBorder="1" applyAlignment="1">
      <alignment vertical="center" wrapText="1"/>
    </xf>
    <xf numFmtId="0" fontId="2" fillId="7" borderId="10" xfId="90" applyFont="1" applyFill="1" applyBorder="1" applyAlignment="1">
      <alignment horizontal="right" vertical="center"/>
    </xf>
    <xf numFmtId="0" fontId="2" fillId="7" borderId="11" xfId="90" applyFont="1" applyFill="1" applyBorder="1" applyAlignment="1">
      <alignment horizontal="right" vertical="center"/>
    </xf>
    <xf numFmtId="0" fontId="2" fillId="7" borderId="0" xfId="90" applyFont="1" applyFill="1" applyAlignment="1">
      <alignment horizontal="left"/>
    </xf>
    <xf numFmtId="0" fontId="43" fillId="9" borderId="4" xfId="90" applyFont="1" applyFill="1" applyBorder="1" applyAlignment="1">
      <alignment horizontal="center" vertical="center"/>
    </xf>
    <xf numFmtId="0" fontId="49" fillId="7" borderId="0" xfId="90" applyFont="1" applyFill="1" applyAlignment="1">
      <alignment vertical="center"/>
    </xf>
    <xf numFmtId="0" fontId="40" fillId="7" borderId="0" xfId="90" applyFont="1" applyFill="1" applyAlignment="1">
      <alignment vertical="center"/>
    </xf>
    <xf numFmtId="0" fontId="40" fillId="7" borderId="0" xfId="90" applyFont="1" applyFill="1" applyAlignment="1">
      <alignment horizontal="center" vertical="center"/>
    </xf>
    <xf numFmtId="0" fontId="0" fillId="7" borderId="0" xfId="0" applyFill="1"/>
    <xf numFmtId="0" fontId="56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0" fontId="55" fillId="7" borderId="0" xfId="90" applyFont="1" applyFill="1" applyBorder="1" applyAlignment="1">
      <alignment vertical="center"/>
    </xf>
    <xf numFmtId="0" fontId="58" fillId="0" borderId="0" xfId="0" applyFont="1" applyFill="1" applyAlignment="1">
      <alignment horizontal="justify" vertical="center"/>
    </xf>
    <xf numFmtId="0" fontId="54" fillId="0" borderId="0" xfId="0" applyFont="1" applyFill="1" applyAlignment="1">
      <alignment horizontal="right" vertical="center"/>
    </xf>
    <xf numFmtId="49" fontId="54" fillId="0" borderId="0" xfId="0" applyNumberFormat="1" applyFont="1" applyFill="1" applyAlignment="1">
      <alignment horizontal="center" vertical="center"/>
    </xf>
    <xf numFmtId="4" fontId="60" fillId="0" borderId="0" xfId="0" applyNumberFormat="1" applyFont="1" applyFill="1" applyAlignment="1">
      <alignment vertical="center"/>
    </xf>
    <xf numFmtId="49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vertical="center"/>
    </xf>
    <xf numFmtId="0" fontId="60" fillId="0" borderId="0" xfId="0" applyFont="1" applyFill="1" applyAlignment="1">
      <alignment horizontal="right" vertical="center"/>
    </xf>
    <xf numFmtId="0" fontId="59" fillId="11" borderId="8" xfId="90" applyFont="1" applyFill="1" applyBorder="1" applyAlignment="1">
      <alignment vertical="center"/>
    </xf>
    <xf numFmtId="0" fontId="49" fillId="11" borderId="0" xfId="90" applyFont="1" applyFill="1" applyAlignment="1">
      <alignment vertical="center"/>
    </xf>
    <xf numFmtId="4" fontId="49" fillId="7" borderId="0" xfId="90" applyNumberFormat="1" applyFont="1" applyFill="1" applyAlignment="1">
      <alignment vertical="center"/>
    </xf>
    <xf numFmtId="49" fontId="58" fillId="12" borderId="0" xfId="90" applyNumberFormat="1" applyFont="1" applyFill="1" applyBorder="1" applyAlignment="1">
      <alignment vertical="center"/>
    </xf>
    <xf numFmtId="49" fontId="54" fillId="0" borderId="0" xfId="0" applyNumberFormat="1" applyFont="1" applyFill="1" applyAlignment="1">
      <alignment horizontal="justify" vertical="center"/>
    </xf>
    <xf numFmtId="49" fontId="49" fillId="7" borderId="0" xfId="90" applyNumberFormat="1" applyFont="1" applyFill="1" applyAlignment="1">
      <alignment horizontal="left" vertical="center"/>
    </xf>
    <xf numFmtId="4" fontId="54" fillId="7" borderId="0" xfId="90" applyNumberFormat="1" applyFont="1" applyFill="1" applyAlignment="1">
      <alignment vertical="center"/>
    </xf>
    <xf numFmtId="0" fontId="65" fillId="0" borderId="26" xfId="0" applyFont="1" applyFill="1" applyBorder="1" applyAlignment="1">
      <alignment horizontal="center" vertical="center"/>
    </xf>
    <xf numFmtId="178" fontId="65" fillId="0" borderId="27" xfId="0" applyNumberFormat="1" applyFont="1" applyFill="1" applyBorder="1" applyAlignment="1">
      <alignment horizontal="center" vertical="center"/>
    </xf>
    <xf numFmtId="0" fontId="65" fillId="0" borderId="28" xfId="0" applyFont="1" applyFill="1" applyBorder="1" applyAlignment="1">
      <alignment horizontal="center" vertical="center"/>
    </xf>
    <xf numFmtId="178" fontId="65" fillId="0" borderId="25" xfId="0" applyNumberFormat="1" applyFont="1" applyFill="1" applyBorder="1" applyAlignment="1">
      <alignment horizontal="center" vertical="center"/>
    </xf>
    <xf numFmtId="0" fontId="65" fillId="12" borderId="9" xfId="0" applyFont="1" applyFill="1" applyBorder="1" applyAlignment="1">
      <alignment horizontal="center" vertical="center"/>
    </xf>
    <xf numFmtId="178" fontId="65" fillId="12" borderId="29" xfId="0" applyNumberFormat="1" applyFont="1" applyFill="1" applyBorder="1" applyAlignment="1">
      <alignment horizontal="center" vertical="center"/>
    </xf>
    <xf numFmtId="0" fontId="67" fillId="0" borderId="6" xfId="0" applyFont="1" applyFill="1" applyBorder="1" applyAlignment="1">
      <alignment horizontal="left" vertical="center" wrapText="1"/>
    </xf>
    <xf numFmtId="0" fontId="67" fillId="0" borderId="3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178" fontId="0" fillId="12" borderId="8" xfId="0" applyNumberFormat="1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178" fontId="0" fillId="12" borderId="32" xfId="0" applyNumberForma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78" fontId="0" fillId="0" borderId="32" xfId="0" applyNumberFormat="1" applyFill="1" applyBorder="1" applyAlignment="1">
      <alignment horizontal="center" vertical="center"/>
    </xf>
    <xf numFmtId="0" fontId="67" fillId="0" borderId="4" xfId="0" applyFont="1" applyFill="1" applyBorder="1" applyAlignment="1">
      <alignment horizontal="left" vertical="center" wrapText="1"/>
    </xf>
    <xf numFmtId="0" fontId="67" fillId="0" borderId="3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178" fontId="0" fillId="12" borderId="5" xfId="0" applyNumberFormat="1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178" fontId="0" fillId="12" borderId="34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78" fontId="0" fillId="0" borderId="34" xfId="0" applyNumberFormat="1" applyFill="1" applyBorder="1" applyAlignment="1">
      <alignment horizontal="center" vertical="center"/>
    </xf>
    <xf numFmtId="0" fontId="67" fillId="0" borderId="19" xfId="0" applyFont="1" applyFill="1" applyBorder="1" applyAlignment="1">
      <alignment horizontal="left" vertical="center" wrapText="1"/>
    </xf>
    <xf numFmtId="0" fontId="67" fillId="0" borderId="35" xfId="0" applyFont="1" applyFill="1" applyBorder="1" applyAlignment="1">
      <alignment horizontal="center" vertical="center" wrapText="1"/>
    </xf>
    <xf numFmtId="178" fontId="0" fillId="14" borderId="5" xfId="0" applyNumberFormat="1" applyFill="1" applyBorder="1" applyAlignment="1">
      <alignment horizontal="center" vertical="center"/>
    </xf>
    <xf numFmtId="178" fontId="0" fillId="14" borderId="34" xfId="0" applyNumberFormat="1" applyFill="1" applyBorder="1" applyAlignment="1">
      <alignment horizontal="center" vertical="center"/>
    </xf>
    <xf numFmtId="178" fontId="68" fillId="14" borderId="5" xfId="0" applyNumberFormat="1" applyFont="1" applyFill="1" applyBorder="1" applyAlignment="1">
      <alignment horizontal="center" vertical="center"/>
    </xf>
    <xf numFmtId="0" fontId="68" fillId="0" borderId="4" xfId="0" applyFont="1" applyFill="1" applyBorder="1" applyAlignment="1">
      <alignment horizontal="center" vertical="center"/>
    </xf>
    <xf numFmtId="0" fontId="67" fillId="14" borderId="35" xfId="0" applyFont="1" applyFill="1" applyBorder="1" applyAlignment="1">
      <alignment horizontal="center" vertical="center" wrapText="1"/>
    </xf>
    <xf numFmtId="178" fontId="68" fillId="14" borderId="34" xfId="0" applyNumberFormat="1" applyFont="1" applyFill="1" applyBorder="1" applyAlignment="1">
      <alignment horizontal="center" vertical="center"/>
    </xf>
    <xf numFmtId="0" fontId="67" fillId="0" borderId="1" xfId="0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justify" vertical="center"/>
    </xf>
    <xf numFmtId="0" fontId="70" fillId="0" borderId="0" xfId="0" applyFont="1" applyFill="1" applyAlignment="1">
      <alignment horizontal="justify" vertical="center"/>
    </xf>
    <xf numFmtId="0" fontId="69" fillId="0" borderId="0" xfId="0" applyFont="1" applyFill="1" applyAlignment="1">
      <alignment horizontal="left" vertical="center"/>
    </xf>
    <xf numFmtId="0" fontId="70" fillId="0" borderId="0" xfId="0" applyFont="1" applyFill="1" applyAlignment="1">
      <alignment horizontal="center" vertical="center"/>
    </xf>
    <xf numFmtId="0" fontId="70" fillId="7" borderId="0" xfId="90" applyFont="1" applyFill="1" applyAlignment="1">
      <alignment vertical="center"/>
    </xf>
    <xf numFmtId="0" fontId="40" fillId="0" borderId="0" xfId="90" applyFont="1" applyFill="1" applyAlignment="1">
      <alignment vertical="center"/>
    </xf>
    <xf numFmtId="0" fontId="49" fillId="0" borderId="0" xfId="90" applyFont="1" applyFill="1" applyAlignment="1">
      <alignment vertical="center"/>
    </xf>
    <xf numFmtId="164" fontId="54" fillId="0" borderId="0" xfId="0" applyNumberFormat="1" applyFont="1" applyFill="1" applyAlignment="1">
      <alignment horizontal="right" vertical="center"/>
    </xf>
    <xf numFmtId="0" fontId="71" fillId="0" borderId="0" xfId="0" applyFont="1" applyAlignment="1">
      <alignment vertical="center"/>
    </xf>
    <xf numFmtId="0" fontId="72" fillId="0" borderId="0" xfId="0" applyFont="1" applyAlignment="1">
      <alignment vertical="top"/>
    </xf>
    <xf numFmtId="0" fontId="0" fillId="0" borderId="0" xfId="0" applyFont="1"/>
    <xf numFmtId="0" fontId="72" fillId="0" borderId="0" xfId="0" applyFont="1" applyAlignment="1">
      <alignment vertical="center"/>
    </xf>
    <xf numFmtId="0" fontId="73" fillId="0" borderId="0" xfId="0" applyFont="1" applyAlignment="1">
      <alignment vertical="center"/>
    </xf>
    <xf numFmtId="0" fontId="0" fillId="0" borderId="0" xfId="0" applyFont="1" applyAlignment="1"/>
    <xf numFmtId="0" fontId="72" fillId="0" borderId="0" xfId="0" applyFont="1" applyAlignment="1"/>
    <xf numFmtId="0" fontId="72" fillId="0" borderId="0" xfId="0" applyFont="1"/>
    <xf numFmtId="0" fontId="0" fillId="0" borderId="0" xfId="0" applyAlignment="1"/>
    <xf numFmtId="49" fontId="58" fillId="13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5" fillId="0" borderId="0" xfId="90" applyFont="1" applyFill="1" applyBorder="1" applyAlignment="1">
      <alignment vertical="center"/>
    </xf>
    <xf numFmtId="0" fontId="40" fillId="0" borderId="0" xfId="90" applyFont="1" applyFill="1" applyAlignment="1">
      <alignment horizontal="center" vertical="center"/>
    </xf>
    <xf numFmtId="0" fontId="0" fillId="0" borderId="0" xfId="0" applyFont="1" applyFill="1"/>
    <xf numFmtId="0" fontId="63" fillId="0" borderId="7" xfId="0" applyFont="1" applyFill="1" applyBorder="1" applyAlignment="1">
      <alignment vertical="center" wrapText="1"/>
    </xf>
    <xf numFmtId="49" fontId="58" fillId="15" borderId="1" xfId="90" applyNumberFormat="1" applyFont="1" applyFill="1" applyBorder="1" applyAlignment="1">
      <alignment horizontal="center" vertical="center"/>
    </xf>
    <xf numFmtId="49" fontId="58" fillId="15" borderId="7" xfId="90" applyNumberFormat="1" applyFont="1" applyFill="1" applyBorder="1" applyAlignment="1">
      <alignment horizontal="center" vertical="center"/>
    </xf>
    <xf numFmtId="0" fontId="58" fillId="13" borderId="1" xfId="0" applyFont="1" applyFill="1" applyBorder="1" applyAlignment="1">
      <alignment horizontal="center" vertical="center" wrapText="1"/>
    </xf>
    <xf numFmtId="0" fontId="39" fillId="8" borderId="5" xfId="90" applyFont="1" applyFill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39" fillId="8" borderId="13" xfId="90" applyFont="1" applyFill="1" applyBorder="1" applyAlignment="1">
      <alignment horizontal="left" vertical="center"/>
    </xf>
    <xf numFmtId="0" fontId="39" fillId="8" borderId="15" xfId="90" applyFont="1" applyFill="1" applyBorder="1" applyAlignment="1">
      <alignment horizontal="left" vertical="center"/>
    </xf>
    <xf numFmtId="0" fontId="39" fillId="8" borderId="16" xfId="90" applyFont="1" applyFill="1" applyBorder="1" applyAlignment="1">
      <alignment horizontal="left" vertical="center"/>
    </xf>
    <xf numFmtId="0" fontId="39" fillId="8" borderId="5" xfId="90" applyFont="1" applyFill="1" applyBorder="1" applyAlignment="1">
      <alignment vertical="center"/>
    </xf>
    <xf numFmtId="0" fontId="39" fillId="8" borderId="15" xfId="90" applyFont="1" applyFill="1" applyBorder="1" applyAlignment="1">
      <alignment vertical="center"/>
    </xf>
    <xf numFmtId="0" fontId="39" fillId="8" borderId="16" xfId="90" applyFont="1" applyFill="1" applyBorder="1" applyAlignment="1">
      <alignment vertical="center"/>
    </xf>
    <xf numFmtId="0" fontId="39" fillId="8" borderId="13" xfId="90" applyFont="1" applyFill="1" applyBorder="1" applyAlignment="1">
      <alignment horizontal="left" vertical="top"/>
    </xf>
    <xf numFmtId="0" fontId="39" fillId="8" borderId="5" xfId="0" applyFont="1" applyFill="1" applyBorder="1" applyAlignment="1">
      <alignment vertical="top"/>
    </xf>
    <xf numFmtId="0" fontId="39" fillId="8" borderId="15" xfId="0" applyFont="1" applyFill="1" applyBorder="1" applyAlignment="1">
      <alignment vertical="top"/>
    </xf>
    <xf numFmtId="0" fontId="39" fillId="8" borderId="16" xfId="0" applyFont="1" applyFill="1" applyBorder="1" applyAlignment="1">
      <alignment vertical="top"/>
    </xf>
    <xf numFmtId="0" fontId="39" fillId="7" borderId="13" xfId="90" applyFont="1" applyFill="1" applyBorder="1" applyAlignment="1">
      <alignment horizontal="left" vertical="center"/>
    </xf>
    <xf numFmtId="0" fontId="39" fillId="7" borderId="15" xfId="90" applyFont="1" applyFill="1" applyBorder="1" applyAlignment="1">
      <alignment horizontal="left" vertical="center"/>
    </xf>
    <xf numFmtId="0" fontId="39" fillId="7" borderId="16" xfId="90" applyFont="1" applyFill="1" applyBorder="1" applyAlignment="1">
      <alignment horizontal="left" vertical="center"/>
    </xf>
    <xf numFmtId="0" fontId="39" fillId="8" borderId="5" xfId="0" applyFont="1" applyFill="1" applyBorder="1" applyAlignment="1">
      <alignment horizontal="left" vertical="top"/>
    </xf>
    <xf numFmtId="0" fontId="39" fillId="8" borderId="15" xfId="0" applyFont="1" applyFill="1" applyBorder="1" applyAlignment="1">
      <alignment horizontal="left" vertical="top"/>
    </xf>
    <xf numFmtId="0" fontId="39" fillId="8" borderId="16" xfId="0" applyFont="1" applyFill="1" applyBorder="1" applyAlignment="1">
      <alignment horizontal="left" vertical="top"/>
    </xf>
    <xf numFmtId="0" fontId="53" fillId="0" borderId="0" xfId="90" applyFont="1" applyAlignment="1">
      <alignment horizontal="left" vertical="center" wrapText="1"/>
    </xf>
    <xf numFmtId="0" fontId="66" fillId="0" borderId="17" xfId="0" applyFont="1" applyFill="1" applyBorder="1" applyAlignment="1">
      <alignment horizontal="center" vertical="center" wrapText="1"/>
    </xf>
    <xf numFmtId="0" fontId="66" fillId="0" borderId="30" xfId="0" applyFont="1" applyFill="1" applyBorder="1" applyAlignment="1">
      <alignment horizontal="center" vertical="center" wrapText="1"/>
    </xf>
    <xf numFmtId="0" fontId="66" fillId="0" borderId="31" xfId="0" applyFont="1" applyFill="1" applyBorder="1" applyAlignment="1">
      <alignment horizontal="center" vertical="center" wrapText="1"/>
    </xf>
    <xf numFmtId="0" fontId="64" fillId="0" borderId="20" xfId="0" applyFont="1" applyFill="1" applyBorder="1" applyAlignment="1">
      <alignment horizontal="center" vertical="center" wrapText="1"/>
    </xf>
    <xf numFmtId="0" fontId="64" fillId="0" borderId="24" xfId="0" applyFont="1" applyFill="1" applyBorder="1" applyAlignment="1">
      <alignment horizontal="center" vertical="center" wrapText="1"/>
    </xf>
    <xf numFmtId="0" fontId="64" fillId="0" borderId="21" xfId="0" applyFont="1" applyFill="1" applyBorder="1" applyAlignment="1">
      <alignment horizontal="center" vertical="center" wrapText="1"/>
    </xf>
    <xf numFmtId="0" fontId="64" fillId="0" borderId="25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55" fillId="7" borderId="36" xfId="90" applyNumberFormat="1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63" fillId="0" borderId="1" xfId="0" applyNumberFormat="1" applyFont="1" applyFill="1" applyBorder="1" applyAlignment="1">
      <alignment horizontal="center" vertical="center" wrapText="1"/>
    </xf>
  </cellXfs>
  <cellStyles count="102">
    <cellStyle name="_384" xfId="1"/>
    <cellStyle name="_385" xfId="2"/>
    <cellStyle name="_ATM over SDH" xfId="3"/>
    <cellStyle name="_Cp_E250 &amp; E450 _01" xfId="4"/>
    <cellStyle name="_IT-SCS" xfId="5"/>
    <cellStyle name="_LAN 23-10" xfId="6"/>
    <cellStyle name="_LVS" xfId="7"/>
    <cellStyle name="_Pr_Dyg60" xfId="8"/>
    <cellStyle name="_S3105_050603_new" xfId="9"/>
    <cellStyle name="_SCS_ECS_LVS" xfId="10"/>
    <cellStyle name="_SmResSchort1" xfId="11"/>
    <cellStyle name="_Spec" xfId="12"/>
    <cellStyle name="_Братск_S3182_общ_" xfId="13"/>
    <cellStyle name="_Все системы 2" xfId="14"/>
    <cellStyle name="_ЗИП" xfId="15"/>
    <cellStyle name="_Кал.план ВЛ-35кв Угутская" xfId="16"/>
    <cellStyle name="_КСВТ" xfId="17"/>
    <cellStyle name="_Леско1" xfId="18"/>
    <cellStyle name="_Микроэкономика  1 Проектные работы" xfId="19"/>
    <cellStyle name="_Микроэкономика  2 Проектные работы" xfId="20"/>
    <cellStyle name="_ОПУ" xfId="21"/>
    <cellStyle name="_Периферия" xfId="22"/>
    <cellStyle name="_Проектные работы" xfId="23"/>
    <cellStyle name="_Рабочие станции" xfId="24"/>
    <cellStyle name="_сводная смета" xfId="25"/>
    <cellStyle name="_Сервера" xfId="26"/>
    <cellStyle name="_Система управления" xfId="27"/>
    <cellStyle name="_Сметы ВНИИСТ" xfId="28"/>
    <cellStyle name="_Спецификация" xfId="29"/>
    <cellStyle name="_Строительство КППСОД МНТОН - 2_ВНИИСТ+" xfId="30"/>
    <cellStyle name="_УПАТС ГУГОЧС 2003 (копия)" xfId="31"/>
    <cellStyle name="Aaia?iue [0]_1 yoa?" xfId="32"/>
    <cellStyle name="Aaia?iue_1 yoa?" xfId="33"/>
    <cellStyle name="category" xfId="34"/>
    <cellStyle name="Comma [0]_03" xfId="35"/>
    <cellStyle name="Comma_03" xfId="36"/>
    <cellStyle name="Cost" xfId="37"/>
    <cellStyle name="Currency [0]_03" xfId="38"/>
    <cellStyle name="Currency_03" xfId="39"/>
    <cellStyle name="done" xfId="40"/>
    <cellStyle name="Equpment" xfId="41"/>
    <cellStyle name="Equpment Header" xfId="42"/>
    <cellStyle name="Equpment_Internet" xfId="43"/>
    <cellStyle name="Euro" xfId="44"/>
    <cellStyle name="eZ????z_WS_ACER.XLS" xfId="45"/>
    <cellStyle name="Grey" xfId="46"/>
    <cellStyle name="GROS" xfId="47"/>
    <cellStyle name="HEADER" xfId="48"/>
    <cellStyle name="Iau?iue_1 yoa?" xfId="49"/>
    <cellStyle name="Input [yellow]" xfId="50"/>
    <cellStyle name="Model" xfId="51"/>
    <cellStyle name="Normal - Style1" xfId="52"/>
    <cellStyle name="Normal_01" xfId="53"/>
    <cellStyle name="NormalText" xfId="54"/>
    <cellStyle name="Oeiainiaue [0]_1 yoa?" xfId="55"/>
    <cellStyle name="Oeiainiaue_1 yoa?" xfId="56"/>
    <cellStyle name="Ouny?e [0]_SPEC_WAN" xfId="57"/>
    <cellStyle name="Ouny?e_SPEC_WAN" xfId="58"/>
    <cellStyle name="Percent [2]" xfId="59"/>
    <cellStyle name="S0" xfId="60"/>
    <cellStyle name="S2" xfId="61"/>
    <cellStyle name="S3" xfId="62"/>
    <cellStyle name="S4" xfId="63"/>
    <cellStyle name="S5" xfId="64"/>
    <cellStyle name="S6" xfId="65"/>
    <cellStyle name="S7" xfId="66"/>
    <cellStyle name="S8" xfId="67"/>
    <cellStyle name="S9" xfId="68"/>
    <cellStyle name="subhead" xfId="69"/>
    <cellStyle name="Subtatle" xfId="70"/>
    <cellStyle name="SubTitle" xfId="71"/>
    <cellStyle name="Title" xfId="72"/>
    <cellStyle name="uber" xfId="73"/>
    <cellStyle name="Итоги" xfId="74"/>
    <cellStyle name="ИтогоБазЦ" xfId="75"/>
    <cellStyle name="ИтогоБИМ" xfId="76"/>
    <cellStyle name="ЛокСмета" xfId="77"/>
    <cellStyle name="Обычный" xfId="0" builtinId="0"/>
    <cellStyle name="Обычный 2" xfId="78"/>
    <cellStyle name="Обычный 2 2" xfId="79"/>
    <cellStyle name="Обычный 2 2 2" xfId="80"/>
    <cellStyle name="Обычный 2 3" xfId="81"/>
    <cellStyle name="Обычный 2_0032 откор.15.07.08" xfId="82"/>
    <cellStyle name="Обычный 3" xfId="83"/>
    <cellStyle name="Обычный 3 2 2" xfId="84"/>
    <cellStyle name="Обычный 4" xfId="85"/>
    <cellStyle name="Обычный 4 2" xfId="86"/>
    <cellStyle name="Обычный 5" xfId="87"/>
    <cellStyle name="Обычный 6" xfId="88"/>
    <cellStyle name="Обычный 7" xfId="89"/>
    <cellStyle name="Обычный 8" xfId="90"/>
    <cellStyle name="Обычный 9" xfId="91"/>
    <cellStyle name="Процентный 2" xfId="92"/>
    <cellStyle name="РесСмета" xfId="93"/>
    <cellStyle name="Стиль 1" xfId="94"/>
    <cellStyle name="Стиль_названий" xfId="95"/>
    <cellStyle name="Титул" xfId="96"/>
    <cellStyle name="Финансовый 2" xfId="97"/>
    <cellStyle name="Финансовый 3" xfId="98"/>
    <cellStyle name="Финансовый 4" xfId="99"/>
    <cellStyle name="Хвост" xfId="100"/>
    <cellStyle name="ьber" xfId="10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PapkiOtdelov\Documents%20and%20Settings\CherepanovaED\Application%20Data\Microsoft\AddIns\_&#1057;&#1052;_&#1064;&#1072;&#1073;&#1083;&#1086;&#1085;_&#1057;&#1052;.xla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"/>
      <sheetName val="СМ"/>
      <sheetName val="Раб"/>
      <sheetName val="Ap"/>
      <sheetName val="Раб1"/>
      <sheetName val="Штамп"/>
      <sheetName val="Титул"/>
      <sheetName val="Ан"/>
      <sheetName val="СмДок"/>
      <sheetName val="СостРабПр"/>
      <sheetName val="Огл"/>
      <sheetName val="ПЗ"/>
      <sheetName val="_СМ_Шаблон_СМ"/>
      <sheetName val="Макрос1"/>
      <sheetName val="ИсхДан"/>
    </sheetNames>
    <sheetDataSet>
      <sheetData sheetId="0">
        <row r="63">
          <cell r="R63" t="str">
            <v>Главный_инженер</v>
          </cell>
        </row>
        <row r="64">
          <cell r="R64" t="str">
            <v>Заместитель директора по ВСТО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W75"/>
  <sheetViews>
    <sheetView tabSelected="1" view="pageBreakPreview" zoomScale="140" zoomScaleNormal="70" zoomScaleSheetLayoutView="140" workbookViewId="0">
      <pane xSplit="2" ySplit="5" topLeftCell="C6" activePane="bottomRight" state="frozen"/>
      <selection pane="topRight" activeCell="D1" sqref="D1"/>
      <selection pane="bottomLeft" activeCell="A6" sqref="A6"/>
      <selection pane="bottomRight" activeCell="D68" sqref="D68"/>
    </sheetView>
  </sheetViews>
  <sheetFormatPr defaultRowHeight="15.75"/>
  <cols>
    <col min="1" max="1" width="10" style="131" customWidth="1"/>
    <col min="2" max="2" width="74.28515625" style="112" customWidth="1"/>
    <col min="3" max="3" width="17.140625" style="112" customWidth="1"/>
    <col min="4" max="4" width="16.140625" style="170" customWidth="1"/>
    <col min="5" max="49" width="9.140625" style="170"/>
    <col min="50" max="16384" width="9.140625" style="112"/>
  </cols>
  <sheetData>
    <row r="1" spans="1:49" s="115" customFormat="1" ht="15">
      <c r="A1" s="129"/>
      <c r="C1" s="115" t="s">
        <v>1562</v>
      </c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</row>
    <row r="3" spans="1:49" s="118" customFormat="1" ht="18.75">
      <c r="A3" s="221" t="s">
        <v>1560</v>
      </c>
      <c r="B3" s="222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</row>
    <row r="4" spans="1:49" s="114" customFormat="1" ht="24" customHeight="1">
      <c r="A4" s="181" t="s">
        <v>529</v>
      </c>
      <c r="B4" s="189" t="s">
        <v>530</v>
      </c>
      <c r="C4" s="189" t="s">
        <v>1565</v>
      </c>
      <c r="D4" s="189" t="s">
        <v>1566</v>
      </c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</row>
    <row r="5" spans="1:49" s="113" customFormat="1" ht="16.5" customHeight="1">
      <c r="A5" s="181" t="s">
        <v>531</v>
      </c>
      <c r="B5" s="189"/>
      <c r="C5" s="189"/>
      <c r="D5" s="18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</row>
    <row r="6" spans="1:49" s="127" customFormat="1" ht="26.25" customHeight="1">
      <c r="A6" s="187" t="s">
        <v>1529</v>
      </c>
      <c r="B6" s="186" t="s">
        <v>1563</v>
      </c>
      <c r="C6" s="223"/>
      <c r="D6" s="223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</row>
    <row r="7" spans="1:49" s="127" customFormat="1" ht="26.25" customHeight="1">
      <c r="A7" s="188" t="s">
        <v>1559</v>
      </c>
      <c r="B7" s="186" t="s">
        <v>1564</v>
      </c>
      <c r="C7" s="223"/>
      <c r="D7" s="223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</row>
    <row r="8" spans="1:49" s="116" customFormat="1" ht="23.25" hidden="1" customHeight="1">
      <c r="A8" s="130"/>
      <c r="B8" s="119"/>
      <c r="C8" s="132">
        <v>123370554.65000001</v>
      </c>
    </row>
    <row r="9" spans="1:49" s="116" customFormat="1" ht="20.25" hidden="1" customHeight="1">
      <c r="A9" s="121"/>
      <c r="B9" s="164" t="s">
        <v>1552</v>
      </c>
      <c r="C9" s="171" t="e">
        <f>#REF!-C8</f>
        <v>#REF!</v>
      </c>
    </row>
    <row r="10" spans="1:49" s="116" customFormat="1" ht="20.25" hidden="1" customHeight="1">
      <c r="A10" s="121"/>
      <c r="B10" s="165"/>
      <c r="C10" s="120"/>
    </row>
    <row r="11" spans="1:49" s="116" customFormat="1" ht="20.25" hidden="1" customHeight="1">
      <c r="A11" s="121"/>
      <c r="B11" s="166" t="s">
        <v>1528</v>
      </c>
      <c r="C11" s="122"/>
    </row>
    <row r="12" spans="1:49" s="116" customFormat="1" ht="20.25" hidden="1" customHeight="1">
      <c r="A12" s="121"/>
      <c r="B12" s="167" t="s">
        <v>1551</v>
      </c>
      <c r="C12" s="122"/>
    </row>
    <row r="13" spans="1:49" s="117" customFormat="1" ht="20.25" hidden="1" customHeight="1">
      <c r="A13" s="123"/>
      <c r="B13" s="165"/>
      <c r="C13" s="124"/>
    </row>
    <row r="14" spans="1:49" s="117" customFormat="1" ht="20.25" hidden="1" customHeight="1">
      <c r="A14" s="123"/>
      <c r="B14" s="164" t="s">
        <v>1553</v>
      </c>
      <c r="C14" s="125"/>
    </row>
    <row r="15" spans="1:49" s="117" customFormat="1" ht="20.25" hidden="1" customHeight="1">
      <c r="A15" s="123"/>
      <c r="B15" s="164"/>
      <c r="C15" s="120"/>
    </row>
    <row r="16" spans="1:49" s="116" customFormat="1" ht="20.25" hidden="1" customHeight="1">
      <c r="A16" s="121"/>
      <c r="B16" s="166" t="s">
        <v>1554</v>
      </c>
      <c r="C16" s="120"/>
    </row>
    <row r="17" spans="1:3" s="116" customFormat="1" ht="20.25" hidden="1" customHeight="1">
      <c r="A17" s="121"/>
      <c r="B17" s="167" t="s">
        <v>1551</v>
      </c>
      <c r="C17" s="120"/>
    </row>
    <row r="18" spans="1:3" ht="20.25" hidden="1" customHeight="1">
      <c r="B18" s="168"/>
    </row>
    <row r="19" spans="1:3" ht="20.25" hidden="1" customHeight="1">
      <c r="B19" s="168"/>
    </row>
    <row r="20" spans="1:3" ht="15.75" hidden="1" customHeight="1"/>
    <row r="21" spans="1:3" ht="15.75" hidden="1" customHeight="1">
      <c r="C21" s="128" t="e">
        <f>#REF!-#REF!-#REF!</f>
        <v>#REF!</v>
      </c>
    </row>
    <row r="22" spans="1:3" ht="15.75" hidden="1" customHeight="1">
      <c r="C22" s="128" t="e">
        <f>#REF!-#REF!-#REF!</f>
        <v>#REF!</v>
      </c>
    </row>
    <row r="23" spans="1:3" ht="15.75" hidden="1" customHeight="1">
      <c r="A23" s="131" t="s">
        <v>532</v>
      </c>
    </row>
    <row r="24" spans="1:3" ht="15.75" hidden="1" customHeight="1">
      <c r="C24" s="128"/>
    </row>
    <row r="25" spans="1:3" ht="15.75" hidden="1" customHeight="1"/>
    <row r="26" spans="1:3" ht="15.75" hidden="1" customHeight="1"/>
    <row r="27" spans="1:3" ht="15.75" hidden="1" customHeight="1">
      <c r="C27" s="128"/>
    </row>
    <row r="28" spans="1:3" ht="15.75" hidden="1" customHeight="1">
      <c r="C28" s="128"/>
    </row>
    <row r="29" spans="1:3" ht="15.75" hidden="1" customHeight="1">
      <c r="C29" s="128"/>
    </row>
    <row r="30" spans="1:3" ht="15.75" hidden="1" customHeight="1">
      <c r="C30" s="128" t="e">
        <f>#REF!-C6-#REF!</f>
        <v>#REF!</v>
      </c>
    </row>
    <row r="31" spans="1:3" ht="15.75" hidden="1" customHeight="1">
      <c r="C31" s="128" t="e">
        <f>C30*0.0155</f>
        <v>#REF!</v>
      </c>
    </row>
    <row r="32" spans="1:3" ht="15.75" hidden="1" customHeight="1"/>
    <row r="33" spans="2:3" ht="15.75" hidden="1" customHeight="1"/>
    <row r="34" spans="2:3" ht="15.75" hidden="1" customHeight="1"/>
    <row r="35" spans="2:3" ht="15.75" hidden="1" customHeight="1"/>
    <row r="36" spans="2:3" ht="15.75" hidden="1" customHeight="1"/>
    <row r="37" spans="2:3" ht="15.75" hidden="1" customHeight="1">
      <c r="B37" s="126" t="s">
        <v>533</v>
      </c>
      <c r="C37" s="128" t="e">
        <f>#REF!+#REF!</f>
        <v>#REF!</v>
      </c>
    </row>
    <row r="38" spans="2:3" ht="15.75" hidden="1" customHeight="1">
      <c r="B38" s="126" t="s">
        <v>534</v>
      </c>
      <c r="C38" s="128" t="e">
        <f>#REF!+#REF!</f>
        <v>#REF!</v>
      </c>
    </row>
    <row r="39" spans="2:3" ht="15.75" hidden="1" customHeight="1">
      <c r="B39" s="126" t="s">
        <v>536</v>
      </c>
      <c r="C39" s="128" t="e">
        <f>#REF!+#REF!</f>
        <v>#REF!</v>
      </c>
    </row>
    <row r="40" spans="2:3" ht="15.75" hidden="1" customHeight="1">
      <c r="B40" s="126" t="s">
        <v>425</v>
      </c>
      <c r="C40" s="128" t="e">
        <f>#REF!+#REF!</f>
        <v>#REF!</v>
      </c>
    </row>
    <row r="41" spans="2:3" ht="15.75" hidden="1" customHeight="1">
      <c r="B41" s="126" t="s">
        <v>535</v>
      </c>
      <c r="C41" s="128" t="e">
        <f>#REF!+#REF!</f>
        <v>#REF!</v>
      </c>
    </row>
    <row r="42" spans="2:3" ht="15.75" hidden="1" customHeight="1">
      <c r="C42" s="128" t="e">
        <f>SUM(C37:C41)</f>
        <v>#REF!</v>
      </c>
    </row>
    <row r="43" spans="2:3" ht="15.75" hidden="1" customHeight="1">
      <c r="C43" s="128" t="e">
        <f>C42*18%</f>
        <v>#REF!</v>
      </c>
    </row>
    <row r="44" spans="2:3" ht="15.75" hidden="1" customHeight="1">
      <c r="C44" s="128" t="e">
        <f>#REF!-C42-C43</f>
        <v>#REF!</v>
      </c>
    </row>
    <row r="45" spans="2:3" ht="15.75" hidden="1" customHeight="1"/>
    <row r="46" spans="2:3" ht="15.75" hidden="1" customHeight="1"/>
    <row r="47" spans="2:3" ht="15.75" hidden="1" customHeight="1"/>
    <row r="48" spans="2:3" ht="15.75" hidden="1" customHeight="1"/>
    <row r="49" spans="1:3" ht="15.75" hidden="1" customHeight="1">
      <c r="A49" s="131" t="s">
        <v>532</v>
      </c>
      <c r="C49" s="112">
        <v>7523630451.2526102</v>
      </c>
    </row>
    <row r="50" spans="1:3" ht="15.75" hidden="1" customHeight="1">
      <c r="C50" s="128" t="e">
        <f>C49-#REF!</f>
        <v>#REF!</v>
      </c>
    </row>
    <row r="51" spans="1:3" ht="15.75" hidden="1" customHeight="1"/>
    <row r="52" spans="1:3" ht="15.75" hidden="1" customHeight="1"/>
    <row r="53" spans="1:3" ht="15.75" hidden="1" customHeight="1"/>
    <row r="54" spans="1:3" ht="15.75" hidden="1" customHeight="1"/>
    <row r="55" spans="1:3" ht="15.75" hidden="1" customHeight="1"/>
    <row r="56" spans="1:3" ht="15.75" hidden="1" customHeight="1"/>
    <row r="57" spans="1:3" ht="15.75" hidden="1" customHeight="1"/>
    <row r="58" spans="1:3" ht="15.75" hidden="1" customHeight="1"/>
    <row r="59" spans="1:3" ht="15.75" hidden="1" customHeight="1"/>
    <row r="60" spans="1:3" ht="15.75" hidden="1" customHeight="1"/>
    <row r="61" spans="1:3" ht="15.75" hidden="1" customHeight="1"/>
    <row r="62" spans="1:3" ht="15.75" hidden="1" customHeight="1"/>
    <row r="63" spans="1:3" ht="15.75" hidden="1" customHeight="1"/>
    <row r="64" spans="1:3" ht="15.75" hidden="1" customHeight="1"/>
    <row r="65" spans="1:49" ht="15.75" hidden="1" customHeight="1"/>
    <row r="67" spans="1:49" s="174" customFormat="1">
      <c r="A67" s="172" t="s">
        <v>1552</v>
      </c>
      <c r="B67" s="173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5"/>
      <c r="AL67" s="185"/>
      <c r="AM67" s="185"/>
      <c r="AN67" s="185"/>
      <c r="AO67" s="185"/>
      <c r="AP67" s="185"/>
      <c r="AQ67" s="185"/>
      <c r="AR67" s="185"/>
      <c r="AS67" s="185"/>
      <c r="AT67" s="185"/>
      <c r="AU67" s="185"/>
      <c r="AV67" s="185"/>
      <c r="AW67" s="185"/>
    </row>
    <row r="68" spans="1:49" s="174" customFormat="1" ht="38.25" customHeight="1">
      <c r="A68" s="172" t="s">
        <v>1555</v>
      </c>
      <c r="B68" s="17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  <c r="AL68" s="185"/>
      <c r="AM68" s="185"/>
      <c r="AN68" s="185"/>
      <c r="AO68" s="185"/>
      <c r="AP68" s="185"/>
      <c r="AQ68" s="185"/>
      <c r="AR68" s="185"/>
      <c r="AS68" s="185"/>
      <c r="AT68" s="185"/>
      <c r="AU68" s="185"/>
      <c r="AV68" s="185"/>
      <c r="AW68" s="185"/>
    </row>
    <row r="69" spans="1:49" s="174" customFormat="1">
      <c r="A69" s="176" t="s">
        <v>1556</v>
      </c>
      <c r="B69" s="17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5"/>
      <c r="AL69" s="185"/>
      <c r="AM69" s="185"/>
      <c r="AN69" s="185"/>
      <c r="AO69" s="185"/>
      <c r="AP69" s="185"/>
      <c r="AQ69" s="185"/>
      <c r="AR69" s="185"/>
      <c r="AS69" s="185"/>
      <c r="AT69" s="185"/>
      <c r="AU69" s="185"/>
      <c r="AV69" s="185"/>
      <c r="AW69" s="185"/>
    </row>
    <row r="70" spans="1:49" s="174" customFormat="1">
      <c r="A70" s="177"/>
      <c r="B70" s="178"/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5"/>
      <c r="AK70" s="185"/>
      <c r="AL70" s="185"/>
      <c r="AM70" s="185"/>
      <c r="AN70" s="185"/>
      <c r="AO70" s="185"/>
      <c r="AP70" s="185"/>
      <c r="AQ70" s="185"/>
      <c r="AR70" s="185"/>
      <c r="AS70" s="185"/>
      <c r="AT70" s="185"/>
      <c r="AU70" s="185"/>
      <c r="AV70" s="185"/>
      <c r="AW70" s="185"/>
    </row>
    <row r="71" spans="1:49" s="174" customFormat="1">
      <c r="A71" s="172" t="s">
        <v>1553</v>
      </c>
      <c r="B71" s="179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5"/>
      <c r="AK71" s="185"/>
      <c r="AL71" s="185"/>
      <c r="AM71" s="185"/>
      <c r="AN71" s="185"/>
      <c r="AO71" s="185"/>
      <c r="AP71" s="185"/>
      <c r="AQ71" s="185"/>
      <c r="AR71" s="185"/>
      <c r="AS71" s="185"/>
      <c r="AT71" s="185"/>
      <c r="AU71" s="185"/>
      <c r="AV71" s="185"/>
      <c r="AW71" s="185"/>
    </row>
    <row r="72" spans="1:49" s="174" customFormat="1" ht="36" customHeight="1">
      <c r="A72" s="172" t="s">
        <v>1561</v>
      </c>
      <c r="B72" s="179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V72" s="185"/>
      <c r="W72" s="185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  <c r="AJ72" s="185"/>
      <c r="AK72" s="185"/>
      <c r="AL72" s="185"/>
      <c r="AM72" s="185"/>
      <c r="AN72" s="185"/>
      <c r="AO72" s="185"/>
      <c r="AP72" s="185"/>
      <c r="AQ72" s="185"/>
      <c r="AR72" s="185"/>
      <c r="AS72" s="185"/>
      <c r="AT72" s="185"/>
      <c r="AU72" s="185"/>
      <c r="AV72" s="185"/>
      <c r="AW72" s="185"/>
    </row>
    <row r="73" spans="1:49" s="174" customFormat="1">
      <c r="A73" s="176" t="s">
        <v>1557</v>
      </c>
      <c r="B73" s="175" t="s">
        <v>1558</v>
      </c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5"/>
      <c r="V73" s="185"/>
      <c r="W73" s="185"/>
      <c r="X73" s="185"/>
      <c r="Y73" s="185"/>
      <c r="Z73" s="185"/>
      <c r="AA73" s="185"/>
      <c r="AB73" s="185"/>
      <c r="AC73" s="185"/>
      <c r="AD73" s="185"/>
      <c r="AE73" s="185"/>
      <c r="AF73" s="185"/>
      <c r="AG73" s="185"/>
      <c r="AH73" s="185"/>
      <c r="AI73" s="185"/>
      <c r="AJ73" s="185"/>
      <c r="AK73" s="185"/>
      <c r="AL73" s="185"/>
      <c r="AM73" s="185"/>
      <c r="AN73" s="185"/>
      <c r="AO73" s="185"/>
      <c r="AP73" s="185"/>
      <c r="AQ73" s="185"/>
      <c r="AR73" s="185"/>
      <c r="AS73" s="185"/>
      <c r="AT73" s="185"/>
      <c r="AU73" s="185"/>
      <c r="AV73" s="185"/>
      <c r="AW73" s="185"/>
    </row>
    <row r="74" spans="1:49" customFormat="1">
      <c r="A74" s="180"/>
      <c r="B74" s="179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  <c r="AB74" s="182"/>
      <c r="AC74" s="182"/>
      <c r="AD74" s="182"/>
      <c r="AE74" s="182"/>
      <c r="AF74" s="182"/>
      <c r="AG74" s="182"/>
      <c r="AH74" s="182"/>
      <c r="AI74" s="182"/>
      <c r="AJ74" s="182"/>
      <c r="AK74" s="182"/>
      <c r="AL74" s="182"/>
      <c r="AM74" s="182"/>
      <c r="AN74" s="182"/>
      <c r="AO74" s="182"/>
      <c r="AP74" s="182"/>
      <c r="AQ74" s="182"/>
      <c r="AR74" s="182"/>
      <c r="AS74" s="182"/>
      <c r="AT74" s="182"/>
      <c r="AU74" s="182"/>
      <c r="AV74" s="182"/>
      <c r="AW74" s="182"/>
    </row>
    <row r="75" spans="1:49" ht="1.5" customHeight="1"/>
  </sheetData>
  <customSheetViews>
    <customSheetView guid="{59325210-CF0F-4C02-A825-4A01F551713D}" scale="85" showPageBreaks="1" fitToPage="1" printArea="1" showAutoFilter="1" hiddenColumns="1" topLeftCell="A4">
      <pane ySplit="3" topLeftCell="A365" activePane="bottomLeft" state="frozen"/>
      <selection pane="bottomLeft" activeCell="F377" sqref="F377"/>
      <pageMargins left="0.31496062992125984" right="0.11811023622047245" top="0.15748031496062992" bottom="0.15748031496062992" header="0.31496062992125984" footer="0.31496062992125984"/>
      <pageSetup paperSize="9" scale="33" fitToHeight="0" orientation="portrait" r:id="rId1"/>
      <autoFilter ref="B1:U1"/>
    </customSheetView>
    <customSheetView guid="{58B65BCC-EB7B-4641-BB03-083383C08A59}" scale="85" showPageBreaks="1" fitToPage="1" printArea="1" hiddenRows="1" hiddenColumns="1" topLeftCell="A4">
      <pane ySplit="19" topLeftCell="A76" activePane="bottomLeft" state="frozen"/>
      <selection pane="bottomLeft" activeCell="L100" sqref="L100"/>
      <pageMargins left="0.31496062992125984" right="0.11811023622047245" top="0.15748031496062992" bottom="0.15748031496062992" header="0.31496062992125984" footer="0.31496062992125984"/>
      <pageSetup paperSize="9" scale="33" fitToHeight="0" orientation="portrait" r:id="rId2"/>
    </customSheetView>
  </customSheetViews>
  <mergeCells count="4">
    <mergeCell ref="C4:C5"/>
    <mergeCell ref="B4:B5"/>
    <mergeCell ref="A3:B3"/>
    <mergeCell ref="D4:D5"/>
  </mergeCells>
  <phoneticPr fontId="61" type="noConversion"/>
  <pageMargins left="0.31496062992125984" right="0.11811023622047245" top="0.15748031496062992" bottom="0.15748031496062992" header="0.31496062992125984" footer="0.31496062992125984"/>
  <pageSetup paperSize="9" scale="92" fitToHeight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9"/>
  <sheetViews>
    <sheetView topLeftCell="A10" workbookViewId="0">
      <selection sqref="A1:IV65536"/>
    </sheetView>
  </sheetViews>
  <sheetFormatPr defaultRowHeight="15" outlineLevelRow="1"/>
  <cols>
    <col min="1" max="1" width="11.7109375" style="3" customWidth="1"/>
    <col min="2" max="2" width="14.28515625" style="3" customWidth="1"/>
    <col min="3" max="3" width="49.42578125" style="3" customWidth="1"/>
    <col min="4" max="4" width="10.140625" style="4" customWidth="1"/>
    <col min="5" max="5" width="81.28515625" style="8" customWidth="1"/>
    <col min="6" max="6" width="9.7109375" style="5" customWidth="1"/>
    <col min="7" max="7" width="14" style="20" customWidth="1"/>
    <col min="8" max="44" width="9.140625" style="7"/>
    <col min="45" max="16384" width="9.140625" style="3"/>
  </cols>
  <sheetData>
    <row r="1" spans="1:44" s="14" customFormat="1" ht="15.75">
      <c r="A1" s="32" t="s">
        <v>527</v>
      </c>
      <c r="D1" s="16"/>
      <c r="E1" s="17"/>
      <c r="F1" s="18"/>
      <c r="G1" s="19"/>
    </row>
    <row r="2" spans="1:44" s="14" customFormat="1" ht="15.75">
      <c r="A2" s="32"/>
      <c r="D2" s="16"/>
      <c r="E2" s="17"/>
      <c r="F2" s="18"/>
      <c r="G2" s="19"/>
    </row>
    <row r="3" spans="1:44" s="14" customFormat="1" ht="15.75">
      <c r="A3" s="15" t="s">
        <v>528</v>
      </c>
      <c r="D3" s="16"/>
      <c r="E3" s="17"/>
      <c r="F3" s="18"/>
      <c r="G3" s="19"/>
    </row>
    <row r="4" spans="1:44" s="6" customFormat="1" ht="72" customHeight="1">
      <c r="A4" s="91" t="s">
        <v>556</v>
      </c>
      <c r="B4" s="92" t="s">
        <v>557</v>
      </c>
      <c r="C4" s="97" t="s">
        <v>558</v>
      </c>
      <c r="D4" s="98" t="s">
        <v>559</v>
      </c>
      <c r="E4" s="99" t="s">
        <v>258</v>
      </c>
      <c r="F4" s="100" t="s">
        <v>547</v>
      </c>
      <c r="G4" s="101" t="s">
        <v>560</v>
      </c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</row>
    <row r="5" spans="1:44" s="82" customFormat="1">
      <c r="A5" s="102">
        <v>1</v>
      </c>
      <c r="B5" s="76" t="s">
        <v>561</v>
      </c>
      <c r="C5" s="77" t="s">
        <v>562</v>
      </c>
      <c r="D5" s="78"/>
      <c r="E5" s="79"/>
      <c r="F5" s="80"/>
      <c r="G5" s="81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</row>
    <row r="6" spans="1:44" s="75" customFormat="1">
      <c r="A6" s="193" t="s">
        <v>428</v>
      </c>
      <c r="B6" s="194"/>
      <c r="C6" s="195"/>
      <c r="D6" s="83"/>
      <c r="E6" s="74"/>
      <c r="F6" s="84"/>
      <c r="G6" s="85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</row>
    <row r="7" spans="1:44" s="75" customFormat="1">
      <c r="A7" s="1"/>
      <c r="B7" s="2"/>
      <c r="C7" s="56"/>
      <c r="D7" s="196" t="s">
        <v>429</v>
      </c>
      <c r="E7" s="197"/>
      <c r="F7" s="197"/>
      <c r="G7" s="19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</row>
    <row r="8" spans="1:44" s="38" customFormat="1" ht="30" outlineLevel="1">
      <c r="A8" s="1"/>
      <c r="B8" s="2"/>
      <c r="C8" s="12"/>
      <c r="D8" s="54" t="s">
        <v>563</v>
      </c>
      <c r="E8" s="40" t="s">
        <v>564</v>
      </c>
      <c r="F8" s="44" t="s">
        <v>537</v>
      </c>
      <c r="G8" s="53">
        <v>4921</v>
      </c>
    </row>
    <row r="9" spans="1:44" s="38" customFormat="1" ht="30" outlineLevel="1">
      <c r="A9" s="1"/>
      <c r="B9" s="2"/>
      <c r="C9" s="12"/>
      <c r="D9" s="54" t="s">
        <v>565</v>
      </c>
      <c r="E9" s="40" t="s">
        <v>566</v>
      </c>
      <c r="F9" s="44" t="s">
        <v>537</v>
      </c>
      <c r="G9" s="53">
        <v>5767</v>
      </c>
    </row>
    <row r="10" spans="1:44" s="38" customFormat="1" ht="30" outlineLevel="1">
      <c r="A10" s="1"/>
      <c r="B10" s="2"/>
      <c r="C10" s="12"/>
      <c r="D10" s="54" t="s">
        <v>567</v>
      </c>
      <c r="E10" s="40" t="s">
        <v>568</v>
      </c>
      <c r="F10" s="44" t="s">
        <v>537</v>
      </c>
      <c r="G10" s="53">
        <v>471</v>
      </c>
    </row>
    <row r="11" spans="1:44" s="38" customFormat="1" outlineLevel="1">
      <c r="A11" s="1"/>
      <c r="B11" s="2"/>
      <c r="C11" s="12"/>
      <c r="D11" s="54" t="s">
        <v>569</v>
      </c>
      <c r="E11" s="40" t="s">
        <v>334</v>
      </c>
      <c r="F11" s="44" t="s">
        <v>570</v>
      </c>
      <c r="G11" s="53">
        <v>1021</v>
      </c>
    </row>
    <row r="12" spans="1:44" s="38" customFormat="1" outlineLevel="1">
      <c r="A12" s="1"/>
      <c r="B12" s="2"/>
      <c r="C12" s="12"/>
      <c r="D12" s="54" t="s">
        <v>571</v>
      </c>
      <c r="E12" s="40" t="s">
        <v>572</v>
      </c>
      <c r="F12" s="44" t="s">
        <v>570</v>
      </c>
      <c r="G12" s="53">
        <v>1024</v>
      </c>
    </row>
    <row r="13" spans="1:44" s="38" customFormat="1" outlineLevel="1">
      <c r="A13" s="1"/>
      <c r="B13" s="2"/>
      <c r="C13" s="12"/>
      <c r="D13" s="54" t="s">
        <v>573</v>
      </c>
      <c r="E13" s="40" t="s">
        <v>574</v>
      </c>
      <c r="F13" s="44" t="s">
        <v>570</v>
      </c>
      <c r="G13" s="53">
        <v>1118</v>
      </c>
    </row>
    <row r="14" spans="1:44" s="38" customFormat="1" ht="15.75" customHeight="1" outlineLevel="1">
      <c r="A14" s="1"/>
      <c r="B14" s="2"/>
      <c r="C14" s="12"/>
      <c r="D14" s="54" t="s">
        <v>575</v>
      </c>
      <c r="E14" s="57" t="s">
        <v>576</v>
      </c>
      <c r="F14" s="44" t="s">
        <v>538</v>
      </c>
      <c r="G14" s="53">
        <v>24333</v>
      </c>
    </row>
    <row r="15" spans="1:44" s="38" customFormat="1" outlineLevel="1">
      <c r="A15" s="1"/>
      <c r="B15" s="2"/>
      <c r="C15" s="12"/>
      <c r="D15" s="54" t="s">
        <v>577</v>
      </c>
      <c r="E15" s="40" t="s">
        <v>578</v>
      </c>
      <c r="F15" s="44" t="s">
        <v>538</v>
      </c>
      <c r="G15" s="45">
        <v>6</v>
      </c>
    </row>
    <row r="16" spans="1:44" s="38" customFormat="1" outlineLevel="1">
      <c r="A16" s="1"/>
      <c r="B16" s="2"/>
      <c r="C16" s="12"/>
      <c r="D16" s="54" t="s">
        <v>579</v>
      </c>
      <c r="E16" s="40" t="s">
        <v>580</v>
      </c>
      <c r="F16" s="44" t="s">
        <v>538</v>
      </c>
      <c r="G16" s="53">
        <v>282</v>
      </c>
    </row>
    <row r="17" spans="1:44" s="38" customFormat="1" ht="16.5" customHeight="1" outlineLevel="1">
      <c r="A17" s="1"/>
      <c r="B17" s="2"/>
      <c r="C17" s="12"/>
      <c r="D17" s="54" t="s">
        <v>581</v>
      </c>
      <c r="E17" s="40" t="s">
        <v>336</v>
      </c>
      <c r="F17" s="44" t="s">
        <v>538</v>
      </c>
      <c r="G17" s="45">
        <v>150</v>
      </c>
    </row>
    <row r="18" spans="1:44" s="38" customFormat="1" outlineLevel="1">
      <c r="A18" s="1"/>
      <c r="B18" s="2"/>
      <c r="C18" s="12"/>
      <c r="D18" s="54" t="s">
        <v>582</v>
      </c>
      <c r="E18" s="40" t="s">
        <v>583</v>
      </c>
      <c r="F18" s="44" t="s">
        <v>538</v>
      </c>
      <c r="G18" s="45">
        <v>67</v>
      </c>
    </row>
    <row r="19" spans="1:44" s="38" customFormat="1" outlineLevel="1">
      <c r="A19" s="1"/>
      <c r="B19" s="2"/>
      <c r="C19" s="12"/>
      <c r="D19" s="54" t="s">
        <v>584</v>
      </c>
      <c r="E19" s="40" t="s">
        <v>335</v>
      </c>
      <c r="F19" s="44" t="s">
        <v>538</v>
      </c>
      <c r="G19" s="53">
        <v>45</v>
      </c>
    </row>
    <row r="20" spans="1:44" s="38" customFormat="1" outlineLevel="1">
      <c r="A20" s="1"/>
      <c r="B20" s="2"/>
      <c r="C20" s="12"/>
      <c r="D20" s="54" t="s">
        <v>585</v>
      </c>
      <c r="E20" s="40" t="s">
        <v>338</v>
      </c>
      <c r="F20" s="44" t="s">
        <v>538</v>
      </c>
      <c r="G20" s="53">
        <v>19</v>
      </c>
    </row>
    <row r="21" spans="1:44" s="38" customFormat="1" outlineLevel="1">
      <c r="A21" s="1"/>
      <c r="B21" s="2"/>
      <c r="C21" s="12"/>
      <c r="D21" s="54" t="s">
        <v>587</v>
      </c>
      <c r="E21" s="40" t="s">
        <v>339</v>
      </c>
      <c r="F21" s="44" t="s">
        <v>538</v>
      </c>
      <c r="G21" s="53">
        <v>11</v>
      </c>
    </row>
    <row r="22" spans="1:44" s="38" customFormat="1" outlineLevel="1">
      <c r="A22" s="1"/>
      <c r="B22" s="2"/>
      <c r="C22" s="12"/>
      <c r="D22" s="54" t="s">
        <v>589</v>
      </c>
      <c r="E22" s="40" t="s">
        <v>337</v>
      </c>
      <c r="F22" s="44" t="s">
        <v>586</v>
      </c>
      <c r="G22" s="45">
        <v>3</v>
      </c>
    </row>
    <row r="23" spans="1:44" s="38" customFormat="1" outlineLevel="1">
      <c r="A23" s="1"/>
      <c r="B23" s="2"/>
      <c r="C23" s="12"/>
      <c r="D23" s="54" t="s">
        <v>591</v>
      </c>
      <c r="E23" s="40" t="s">
        <v>588</v>
      </c>
      <c r="F23" s="44" t="s">
        <v>537</v>
      </c>
      <c r="G23" s="53">
        <v>96</v>
      </c>
    </row>
    <row r="24" spans="1:44" s="38" customFormat="1" outlineLevel="1">
      <c r="A24" s="1"/>
      <c r="B24" s="2"/>
      <c r="C24" s="12"/>
      <c r="D24" s="54" t="s">
        <v>593</v>
      </c>
      <c r="E24" s="40" t="s">
        <v>590</v>
      </c>
      <c r="F24" s="44" t="s">
        <v>537</v>
      </c>
      <c r="G24" s="53">
        <v>7177</v>
      </c>
    </row>
    <row r="25" spans="1:44" s="38" customFormat="1" outlineLevel="1">
      <c r="A25" s="1"/>
      <c r="B25" s="2"/>
      <c r="C25" s="12"/>
      <c r="D25" s="54" t="s">
        <v>340</v>
      </c>
      <c r="E25" s="40" t="s">
        <v>592</v>
      </c>
      <c r="F25" s="44" t="s">
        <v>586</v>
      </c>
      <c r="G25" s="53">
        <v>1689</v>
      </c>
    </row>
    <row r="26" spans="1:44" s="38" customFormat="1" outlineLevel="1">
      <c r="A26" s="1"/>
      <c r="B26" s="2"/>
      <c r="C26" s="12"/>
      <c r="D26" s="54" t="s">
        <v>341</v>
      </c>
      <c r="E26" s="40" t="s">
        <v>594</v>
      </c>
      <c r="F26" s="44" t="s">
        <v>586</v>
      </c>
      <c r="G26" s="53">
        <v>160</v>
      </c>
    </row>
    <row r="27" spans="1:44" s="82" customFormat="1">
      <c r="A27" s="102">
        <v>2</v>
      </c>
      <c r="B27" s="76" t="s">
        <v>595</v>
      </c>
      <c r="C27" s="77" t="s">
        <v>596</v>
      </c>
      <c r="D27" s="78"/>
      <c r="E27" s="79"/>
      <c r="F27" s="80"/>
      <c r="G27" s="81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</row>
    <row r="28" spans="1:44" s="90" customFormat="1">
      <c r="A28" s="199" t="s">
        <v>430</v>
      </c>
      <c r="B28" s="191"/>
      <c r="C28" s="192"/>
      <c r="D28" s="86"/>
      <c r="E28" s="87"/>
      <c r="F28" s="88"/>
      <c r="G28" s="89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</row>
    <row r="29" spans="1:44" s="75" customFormat="1">
      <c r="A29" s="1"/>
      <c r="B29" s="2"/>
      <c r="C29" s="56"/>
      <c r="D29" s="196" t="s">
        <v>431</v>
      </c>
      <c r="E29" s="197"/>
      <c r="F29" s="197"/>
      <c r="G29" s="19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</row>
    <row r="30" spans="1:44" s="38" customFormat="1" outlineLevel="1">
      <c r="A30" s="39"/>
      <c r="B30" s="43"/>
      <c r="C30" s="56"/>
      <c r="D30" s="47" t="s">
        <v>597</v>
      </c>
      <c r="E30" s="9" t="s">
        <v>598</v>
      </c>
      <c r="F30" s="58"/>
      <c r="G30" s="59"/>
    </row>
    <row r="31" spans="1:44" s="38" customFormat="1" outlineLevel="1">
      <c r="A31" s="39"/>
      <c r="B31" s="43"/>
      <c r="C31" s="56"/>
      <c r="D31" s="47" t="s">
        <v>599</v>
      </c>
      <c r="E31" s="9" t="s">
        <v>600</v>
      </c>
      <c r="F31" s="44"/>
      <c r="G31" s="42"/>
    </row>
    <row r="32" spans="1:44" s="38" customFormat="1" ht="16.5" customHeight="1" outlineLevel="1">
      <c r="A32" s="39"/>
      <c r="B32" s="43"/>
      <c r="C32" s="56"/>
      <c r="D32" s="55" t="s">
        <v>601</v>
      </c>
      <c r="E32" s="40" t="s">
        <v>602</v>
      </c>
      <c r="F32" s="60" t="s">
        <v>537</v>
      </c>
      <c r="G32" s="42">
        <v>13737</v>
      </c>
    </row>
    <row r="33" spans="1:7" s="38" customFormat="1" outlineLevel="1">
      <c r="A33" s="39"/>
      <c r="B33" s="43"/>
      <c r="C33" s="56"/>
      <c r="D33" s="55" t="s">
        <v>603</v>
      </c>
      <c r="E33" s="40" t="s">
        <v>604</v>
      </c>
      <c r="F33" s="60" t="s">
        <v>537</v>
      </c>
      <c r="G33" s="42">
        <v>2284</v>
      </c>
    </row>
    <row r="34" spans="1:7" s="38" customFormat="1" outlineLevel="1">
      <c r="A34" s="39"/>
      <c r="B34" s="43"/>
      <c r="C34" s="56"/>
      <c r="D34" s="55" t="s">
        <v>605</v>
      </c>
      <c r="E34" s="40" t="s">
        <v>606</v>
      </c>
      <c r="F34" s="60" t="s">
        <v>537</v>
      </c>
      <c r="G34" s="42">
        <v>7209</v>
      </c>
    </row>
    <row r="35" spans="1:7" s="38" customFormat="1" outlineLevel="1">
      <c r="A35" s="39"/>
      <c r="B35" s="43"/>
      <c r="C35" s="56"/>
      <c r="D35" s="55" t="s">
        <v>607</v>
      </c>
      <c r="E35" s="40" t="s">
        <v>608</v>
      </c>
      <c r="F35" s="60" t="s">
        <v>537</v>
      </c>
      <c r="G35" s="42">
        <v>2596</v>
      </c>
    </row>
    <row r="36" spans="1:7" s="38" customFormat="1" ht="30" outlineLevel="1">
      <c r="A36" s="39"/>
      <c r="B36" s="43"/>
      <c r="C36" s="56"/>
      <c r="D36" s="55" t="s">
        <v>609</v>
      </c>
      <c r="E36" s="40" t="s">
        <v>610</v>
      </c>
      <c r="F36" s="60" t="s">
        <v>537</v>
      </c>
      <c r="G36" s="42">
        <v>76</v>
      </c>
    </row>
    <row r="37" spans="1:7" s="38" customFormat="1" ht="15" customHeight="1" outlineLevel="1">
      <c r="A37" s="39"/>
      <c r="B37" s="43"/>
      <c r="C37" s="56"/>
      <c r="D37" s="55" t="s">
        <v>611</v>
      </c>
      <c r="E37" s="40" t="s">
        <v>612</v>
      </c>
      <c r="F37" s="60" t="s">
        <v>537</v>
      </c>
      <c r="G37" s="42">
        <v>1572</v>
      </c>
    </row>
    <row r="38" spans="1:7" s="38" customFormat="1" outlineLevel="1">
      <c r="A38" s="39"/>
      <c r="B38" s="43"/>
      <c r="C38" s="56"/>
      <c r="D38" s="55" t="s">
        <v>613</v>
      </c>
      <c r="E38" s="40" t="s">
        <v>614</v>
      </c>
      <c r="F38" s="44" t="s">
        <v>586</v>
      </c>
      <c r="G38" s="42">
        <v>14</v>
      </c>
    </row>
    <row r="39" spans="1:7" s="38" customFormat="1" outlineLevel="1">
      <c r="A39" s="39"/>
      <c r="B39" s="43"/>
      <c r="C39" s="56"/>
      <c r="D39" s="47" t="s">
        <v>615</v>
      </c>
      <c r="E39" s="9" t="s">
        <v>616</v>
      </c>
      <c r="F39" s="44"/>
      <c r="G39" s="45"/>
    </row>
    <row r="40" spans="1:7" s="38" customFormat="1" outlineLevel="1">
      <c r="A40" s="39"/>
      <c r="B40" s="43"/>
      <c r="C40" s="56"/>
      <c r="D40" s="55" t="s">
        <v>617</v>
      </c>
      <c r="E40" s="40" t="s">
        <v>618</v>
      </c>
      <c r="F40" s="60" t="s">
        <v>537</v>
      </c>
      <c r="G40" s="42">
        <v>9427</v>
      </c>
    </row>
    <row r="41" spans="1:7" s="38" customFormat="1" outlineLevel="1">
      <c r="A41" s="39"/>
      <c r="B41" s="43"/>
      <c r="C41" s="56"/>
      <c r="D41" s="55" t="s">
        <v>619</v>
      </c>
      <c r="E41" s="40" t="s">
        <v>620</v>
      </c>
      <c r="F41" s="60" t="s">
        <v>537</v>
      </c>
      <c r="G41" s="42">
        <v>18854</v>
      </c>
    </row>
    <row r="42" spans="1:7" s="38" customFormat="1" outlineLevel="1">
      <c r="A42" s="39"/>
      <c r="B42" s="43"/>
      <c r="C42" s="56"/>
      <c r="D42" s="55" t="s">
        <v>621</v>
      </c>
      <c r="E42" s="40" t="s">
        <v>622</v>
      </c>
      <c r="F42" s="60" t="s">
        <v>537</v>
      </c>
      <c r="G42" s="42">
        <v>3870</v>
      </c>
    </row>
    <row r="43" spans="1:7" s="38" customFormat="1" outlineLevel="1">
      <c r="A43" s="39"/>
      <c r="B43" s="43"/>
      <c r="C43" s="56"/>
      <c r="D43" s="47" t="s">
        <v>623</v>
      </c>
      <c r="E43" s="9" t="s">
        <v>624</v>
      </c>
      <c r="F43" s="44"/>
      <c r="G43" s="45"/>
    </row>
    <row r="44" spans="1:7" s="38" customFormat="1" outlineLevel="1">
      <c r="A44" s="39"/>
      <c r="B44" s="43"/>
      <c r="C44" s="56"/>
      <c r="D44" s="55" t="s">
        <v>625</v>
      </c>
      <c r="E44" s="40" t="s">
        <v>627</v>
      </c>
      <c r="F44" s="60" t="s">
        <v>537</v>
      </c>
      <c r="G44" s="42">
        <v>76</v>
      </c>
    </row>
    <row r="45" spans="1:7" s="38" customFormat="1" outlineLevel="1">
      <c r="A45" s="39"/>
      <c r="B45" s="43"/>
      <c r="C45" s="56"/>
      <c r="D45" s="55" t="s">
        <v>626</v>
      </c>
      <c r="E45" s="40" t="s">
        <v>410</v>
      </c>
      <c r="F45" s="60" t="s">
        <v>537</v>
      </c>
      <c r="G45" s="42">
        <v>13661</v>
      </c>
    </row>
    <row r="46" spans="1:7" s="38" customFormat="1" outlineLevel="1">
      <c r="A46" s="39"/>
      <c r="B46" s="43"/>
      <c r="C46" s="56"/>
      <c r="D46" s="47" t="s">
        <v>628</v>
      </c>
      <c r="E46" s="9" t="s">
        <v>629</v>
      </c>
      <c r="F46" s="58"/>
      <c r="G46" s="59"/>
    </row>
    <row r="47" spans="1:7" s="38" customFormat="1" outlineLevel="1">
      <c r="A47" s="39"/>
      <c r="B47" s="43"/>
      <c r="C47" s="56"/>
      <c r="D47" s="47" t="s">
        <v>630</v>
      </c>
      <c r="E47" s="9" t="s">
        <v>600</v>
      </c>
      <c r="F47" s="44"/>
      <c r="G47" s="42"/>
    </row>
    <row r="48" spans="1:7" s="38" customFormat="1" ht="18" customHeight="1" outlineLevel="1">
      <c r="A48" s="68"/>
      <c r="B48" s="54"/>
      <c r="C48" s="61"/>
      <c r="D48" s="55" t="s">
        <v>631</v>
      </c>
      <c r="E48" s="57" t="s">
        <v>380</v>
      </c>
      <c r="F48" s="60" t="s">
        <v>537</v>
      </c>
      <c r="G48" s="50">
        <f>35031+10619</f>
        <v>45650</v>
      </c>
    </row>
    <row r="49" spans="1:7" s="38" customFormat="1" ht="15.75" customHeight="1" outlineLevel="1">
      <c r="A49" s="68"/>
      <c r="B49" s="54"/>
      <c r="C49" s="61"/>
      <c r="D49" s="55" t="s">
        <v>632</v>
      </c>
      <c r="E49" s="57" t="s">
        <v>633</v>
      </c>
      <c r="F49" s="60" t="s">
        <v>537</v>
      </c>
      <c r="G49" s="42">
        <v>16711</v>
      </c>
    </row>
    <row r="50" spans="1:7" s="38" customFormat="1" outlineLevel="1">
      <c r="A50" s="68"/>
      <c r="B50" s="54"/>
      <c r="C50" s="61"/>
      <c r="D50" s="55" t="s">
        <v>634</v>
      </c>
      <c r="E50" s="40" t="s">
        <v>635</v>
      </c>
      <c r="F50" s="60" t="s">
        <v>537</v>
      </c>
      <c r="G50" s="42">
        <v>2844</v>
      </c>
    </row>
    <row r="51" spans="1:7" s="38" customFormat="1" outlineLevel="1">
      <c r="A51" s="68"/>
      <c r="B51" s="54"/>
      <c r="C51" s="61"/>
      <c r="D51" s="55" t="s">
        <v>636</v>
      </c>
      <c r="E51" s="40" t="s">
        <v>637</v>
      </c>
      <c r="F51" s="60" t="s">
        <v>537</v>
      </c>
      <c r="G51" s="42">
        <v>2460</v>
      </c>
    </row>
    <row r="52" spans="1:7" s="38" customFormat="1" outlineLevel="1">
      <c r="A52" s="68"/>
      <c r="B52" s="54"/>
      <c r="C52" s="61"/>
      <c r="D52" s="55" t="s">
        <v>638</v>
      </c>
      <c r="E52" s="40" t="s">
        <v>639</v>
      </c>
      <c r="F52" s="60" t="s">
        <v>537</v>
      </c>
      <c r="G52" s="42">
        <v>1057</v>
      </c>
    </row>
    <row r="53" spans="1:7" s="38" customFormat="1" outlineLevel="1">
      <c r="A53" s="68"/>
      <c r="B53" s="54"/>
      <c r="C53" s="61"/>
      <c r="D53" s="55" t="s">
        <v>640</v>
      </c>
      <c r="E53" s="40" t="s">
        <v>641</v>
      </c>
      <c r="F53" s="60" t="s">
        <v>537</v>
      </c>
      <c r="G53" s="42">
        <v>1711</v>
      </c>
    </row>
    <row r="54" spans="1:7" s="38" customFormat="1" ht="30" outlineLevel="1">
      <c r="A54" s="68"/>
      <c r="B54" s="54"/>
      <c r="C54" s="61"/>
      <c r="D54" s="55" t="s">
        <v>642</v>
      </c>
      <c r="E54" s="40" t="s">
        <v>643</v>
      </c>
      <c r="F54" s="60" t="s">
        <v>537</v>
      </c>
      <c r="G54" s="42">
        <v>737</v>
      </c>
    </row>
    <row r="55" spans="1:7" s="38" customFormat="1" outlineLevel="1">
      <c r="A55" s="68"/>
      <c r="B55" s="54"/>
      <c r="C55" s="61"/>
      <c r="D55" s="55" t="s">
        <v>644</v>
      </c>
      <c r="E55" s="40" t="s">
        <v>645</v>
      </c>
      <c r="F55" s="60" t="s">
        <v>537</v>
      </c>
      <c r="G55" s="42">
        <v>750</v>
      </c>
    </row>
    <row r="56" spans="1:7" s="38" customFormat="1" outlineLevel="1">
      <c r="A56" s="68"/>
      <c r="B56" s="54"/>
      <c r="C56" s="61"/>
      <c r="D56" s="55" t="s">
        <v>646</v>
      </c>
      <c r="E56" s="40" t="s">
        <v>647</v>
      </c>
      <c r="F56" s="60" t="s">
        <v>537</v>
      </c>
      <c r="G56" s="42">
        <v>190</v>
      </c>
    </row>
    <row r="57" spans="1:7" s="38" customFormat="1" outlineLevel="1">
      <c r="A57" s="68"/>
      <c r="B57" s="54"/>
      <c r="C57" s="61"/>
      <c r="D57" s="55" t="s">
        <v>648</v>
      </c>
      <c r="E57" s="40" t="s">
        <v>649</v>
      </c>
      <c r="F57" s="60" t="s">
        <v>537</v>
      </c>
      <c r="G57" s="42">
        <v>8176</v>
      </c>
    </row>
    <row r="58" spans="1:7" s="38" customFormat="1" outlineLevel="1">
      <c r="A58" s="68"/>
      <c r="B58" s="54"/>
      <c r="C58" s="61"/>
      <c r="D58" s="55" t="s">
        <v>650</v>
      </c>
      <c r="E58" s="40" t="s">
        <v>651</v>
      </c>
      <c r="F58" s="60" t="s">
        <v>537</v>
      </c>
      <c r="G58" s="42">
        <v>414</v>
      </c>
    </row>
    <row r="59" spans="1:7" s="38" customFormat="1" outlineLevel="1">
      <c r="A59" s="68"/>
      <c r="B59" s="54"/>
      <c r="C59" s="61"/>
      <c r="D59" s="55" t="s">
        <v>652</v>
      </c>
      <c r="E59" s="40" t="s">
        <v>653</v>
      </c>
      <c r="F59" s="60" t="s">
        <v>537</v>
      </c>
      <c r="G59" s="42">
        <v>616</v>
      </c>
    </row>
    <row r="60" spans="1:7" s="38" customFormat="1" outlineLevel="1">
      <c r="A60" s="68"/>
      <c r="B60" s="54"/>
      <c r="C60" s="61"/>
      <c r="D60" s="55" t="s">
        <v>654</v>
      </c>
      <c r="E60" s="40" t="s">
        <v>655</v>
      </c>
      <c r="F60" s="60" t="s">
        <v>537</v>
      </c>
      <c r="G60" s="42">
        <v>1725</v>
      </c>
    </row>
    <row r="61" spans="1:7" s="38" customFormat="1" outlineLevel="1">
      <c r="A61" s="68"/>
      <c r="B61" s="54"/>
      <c r="C61" s="61"/>
      <c r="D61" s="55" t="s">
        <v>656</v>
      </c>
      <c r="E61" s="40" t="s">
        <v>657</v>
      </c>
      <c r="F61" s="60" t="s">
        <v>537</v>
      </c>
      <c r="G61" s="42">
        <v>3040</v>
      </c>
    </row>
    <row r="62" spans="1:7" s="38" customFormat="1" ht="30" outlineLevel="1">
      <c r="A62" s="68"/>
      <c r="B62" s="54"/>
      <c r="C62" s="61"/>
      <c r="D62" s="55" t="s">
        <v>658</v>
      </c>
      <c r="E62" s="40" t="s">
        <v>659</v>
      </c>
      <c r="F62" s="60" t="s">
        <v>537</v>
      </c>
      <c r="G62" s="42">
        <v>1123</v>
      </c>
    </row>
    <row r="63" spans="1:7" s="38" customFormat="1" outlineLevel="1">
      <c r="A63" s="68"/>
      <c r="B63" s="54"/>
      <c r="C63" s="61"/>
      <c r="D63" s="55" t="s">
        <v>660</v>
      </c>
      <c r="E63" s="40" t="s">
        <v>661</v>
      </c>
      <c r="F63" s="60" t="s">
        <v>537</v>
      </c>
      <c r="G63" s="42">
        <v>8535</v>
      </c>
    </row>
    <row r="64" spans="1:7" s="38" customFormat="1" outlineLevel="1">
      <c r="A64" s="68"/>
      <c r="B64" s="54"/>
      <c r="C64" s="61"/>
      <c r="D64" s="55" t="s">
        <v>662</v>
      </c>
      <c r="E64" s="40" t="s">
        <v>663</v>
      </c>
      <c r="F64" s="60" t="s">
        <v>537</v>
      </c>
      <c r="G64" s="42">
        <v>1653</v>
      </c>
    </row>
    <row r="65" spans="1:7" s="38" customFormat="1" outlineLevel="1">
      <c r="A65" s="68"/>
      <c r="B65" s="54"/>
      <c r="C65" s="61"/>
      <c r="D65" s="55" t="s">
        <v>664</v>
      </c>
      <c r="E65" s="40" t="s">
        <v>665</v>
      </c>
      <c r="F65" s="60" t="s">
        <v>537</v>
      </c>
      <c r="G65" s="42">
        <v>2520</v>
      </c>
    </row>
    <row r="66" spans="1:7" s="38" customFormat="1" outlineLevel="1">
      <c r="A66" s="68"/>
      <c r="B66" s="54"/>
      <c r="C66" s="61"/>
      <c r="D66" s="55" t="s">
        <v>666</v>
      </c>
      <c r="E66" s="40" t="s">
        <v>667</v>
      </c>
      <c r="F66" s="60" t="s">
        <v>537</v>
      </c>
      <c r="G66" s="42">
        <v>294</v>
      </c>
    </row>
    <row r="67" spans="1:7" s="38" customFormat="1" outlineLevel="1">
      <c r="A67" s="39"/>
      <c r="B67" s="43"/>
      <c r="C67" s="56"/>
      <c r="D67" s="47" t="s">
        <v>668</v>
      </c>
      <c r="E67" s="9" t="s">
        <v>616</v>
      </c>
      <c r="F67" s="44"/>
      <c r="G67" s="45"/>
    </row>
    <row r="68" spans="1:7" s="38" customFormat="1" outlineLevel="1">
      <c r="A68" s="68"/>
      <c r="B68" s="54"/>
      <c r="C68" s="61"/>
      <c r="D68" s="55" t="s">
        <v>669</v>
      </c>
      <c r="E68" s="40" t="s">
        <v>670</v>
      </c>
      <c r="F68" s="60" t="s">
        <v>537</v>
      </c>
      <c r="G68" s="42">
        <v>13148</v>
      </c>
    </row>
    <row r="69" spans="1:7" s="38" customFormat="1" outlineLevel="1">
      <c r="A69" s="68"/>
      <c r="B69" s="54"/>
      <c r="C69" s="61"/>
      <c r="D69" s="55" t="s">
        <v>671</v>
      </c>
      <c r="E69" s="40" t="s">
        <v>672</v>
      </c>
      <c r="F69" s="60" t="s">
        <v>537</v>
      </c>
      <c r="G69" s="42">
        <v>120</v>
      </c>
    </row>
    <row r="70" spans="1:7" s="38" customFormat="1" outlineLevel="1">
      <c r="A70" s="68"/>
      <c r="B70" s="54"/>
      <c r="C70" s="61"/>
      <c r="D70" s="55" t="s">
        <v>673</v>
      </c>
      <c r="E70" s="40" t="s">
        <v>674</v>
      </c>
      <c r="F70" s="60" t="s">
        <v>537</v>
      </c>
      <c r="G70" s="42">
        <v>15700</v>
      </c>
    </row>
    <row r="71" spans="1:7" s="38" customFormat="1" outlineLevel="1">
      <c r="A71" s="68"/>
      <c r="B71" s="54"/>
      <c r="C71" s="61"/>
      <c r="D71" s="55" t="s">
        <v>675</v>
      </c>
      <c r="E71" s="40" t="s">
        <v>676</v>
      </c>
      <c r="F71" s="60" t="s">
        <v>537</v>
      </c>
      <c r="G71" s="42">
        <v>4700</v>
      </c>
    </row>
    <row r="72" spans="1:7" s="38" customFormat="1" outlineLevel="1">
      <c r="A72" s="68"/>
      <c r="B72" s="54"/>
      <c r="C72" s="61"/>
      <c r="D72" s="55" t="s">
        <v>677</v>
      </c>
      <c r="E72" s="40" t="s">
        <v>678</v>
      </c>
      <c r="F72" s="60" t="s">
        <v>537</v>
      </c>
      <c r="G72" s="42">
        <v>8110</v>
      </c>
    </row>
    <row r="73" spans="1:7" s="38" customFormat="1" outlineLevel="1">
      <c r="A73" s="68"/>
      <c r="B73" s="54"/>
      <c r="C73" s="61"/>
      <c r="D73" s="55" t="s">
        <v>679</v>
      </c>
      <c r="E73" s="40" t="s">
        <v>680</v>
      </c>
      <c r="F73" s="60" t="s">
        <v>537</v>
      </c>
      <c r="G73" s="42">
        <v>233</v>
      </c>
    </row>
    <row r="74" spans="1:7" s="38" customFormat="1" outlineLevel="1">
      <c r="A74" s="68"/>
      <c r="B74" s="54"/>
      <c r="C74" s="61"/>
      <c r="D74" s="55" t="s">
        <v>681</v>
      </c>
      <c r="E74" s="40" t="s">
        <v>682</v>
      </c>
      <c r="F74" s="60" t="s">
        <v>537</v>
      </c>
      <c r="G74" s="42">
        <v>531</v>
      </c>
    </row>
    <row r="75" spans="1:7" s="38" customFormat="1" outlineLevel="1">
      <c r="A75" s="68"/>
      <c r="B75" s="54"/>
      <c r="C75" s="61"/>
      <c r="D75" s="55" t="s">
        <v>683</v>
      </c>
      <c r="E75" s="40" t="s">
        <v>684</v>
      </c>
      <c r="F75" s="60" t="s">
        <v>537</v>
      </c>
      <c r="G75" s="42">
        <v>396</v>
      </c>
    </row>
    <row r="76" spans="1:7" s="38" customFormat="1" ht="30" outlineLevel="1">
      <c r="A76" s="68"/>
      <c r="B76" s="54"/>
      <c r="C76" s="61"/>
      <c r="D76" s="55" t="s">
        <v>685</v>
      </c>
      <c r="E76" s="40" t="s">
        <v>686</v>
      </c>
      <c r="F76" s="60" t="s">
        <v>537</v>
      </c>
      <c r="G76" s="42">
        <v>1628</v>
      </c>
    </row>
    <row r="77" spans="1:7" s="38" customFormat="1" outlineLevel="1">
      <c r="A77" s="68"/>
      <c r="B77" s="54"/>
      <c r="C77" s="61"/>
      <c r="D77" s="55" t="s">
        <v>687</v>
      </c>
      <c r="E77" s="40" t="s">
        <v>688</v>
      </c>
      <c r="F77" s="60" t="s">
        <v>537</v>
      </c>
      <c r="G77" s="42">
        <v>95</v>
      </c>
    </row>
    <row r="78" spans="1:7" s="38" customFormat="1" outlineLevel="1">
      <c r="A78" s="68"/>
      <c r="B78" s="54"/>
      <c r="C78" s="61"/>
      <c r="D78" s="55" t="s">
        <v>689</v>
      </c>
      <c r="E78" s="40" t="s">
        <v>690</v>
      </c>
      <c r="F78" s="60" t="s">
        <v>537</v>
      </c>
      <c r="G78" s="42">
        <v>120</v>
      </c>
    </row>
    <row r="79" spans="1:7" s="38" customFormat="1" outlineLevel="1">
      <c r="A79" s="68"/>
      <c r="B79" s="54"/>
      <c r="C79" s="61"/>
      <c r="D79" s="55" t="s">
        <v>691</v>
      </c>
      <c r="E79" s="40" t="s">
        <v>692</v>
      </c>
      <c r="F79" s="60" t="s">
        <v>537</v>
      </c>
      <c r="G79" s="42">
        <v>92</v>
      </c>
    </row>
    <row r="80" spans="1:7" s="38" customFormat="1" outlineLevel="1">
      <c r="A80" s="68"/>
      <c r="B80" s="54"/>
      <c r="C80" s="61"/>
      <c r="D80" s="55" t="s">
        <v>693</v>
      </c>
      <c r="E80" s="40" t="s">
        <v>694</v>
      </c>
      <c r="F80" s="60" t="s">
        <v>537</v>
      </c>
      <c r="G80" s="42">
        <v>4264</v>
      </c>
    </row>
    <row r="81" spans="1:7" s="38" customFormat="1" outlineLevel="1">
      <c r="A81" s="68"/>
      <c r="B81" s="54"/>
      <c r="C81" s="61"/>
      <c r="D81" s="55" t="s">
        <v>695</v>
      </c>
      <c r="E81" s="40" t="s">
        <v>696</v>
      </c>
      <c r="F81" s="60" t="s">
        <v>537</v>
      </c>
      <c r="G81" s="42">
        <v>8528</v>
      </c>
    </row>
    <row r="82" spans="1:7" s="38" customFormat="1" outlineLevel="1">
      <c r="A82" s="68"/>
      <c r="B82" s="54"/>
      <c r="C82" s="61"/>
      <c r="D82" s="55" t="s">
        <v>697</v>
      </c>
      <c r="E82" s="40" t="s">
        <v>698</v>
      </c>
      <c r="F82" s="60" t="s">
        <v>537</v>
      </c>
      <c r="G82" s="42">
        <v>7066</v>
      </c>
    </row>
    <row r="83" spans="1:7" s="38" customFormat="1" outlineLevel="1">
      <c r="A83" s="68"/>
      <c r="B83" s="54"/>
      <c r="C83" s="61"/>
      <c r="D83" s="55" t="s">
        <v>699</v>
      </c>
      <c r="E83" s="40" t="s">
        <v>700</v>
      </c>
      <c r="F83" s="44" t="s">
        <v>570</v>
      </c>
      <c r="G83" s="42">
        <v>1010</v>
      </c>
    </row>
    <row r="84" spans="1:7" s="38" customFormat="1" outlineLevel="1">
      <c r="A84" s="68"/>
      <c r="B84" s="54"/>
      <c r="C84" s="61"/>
      <c r="D84" s="55" t="s">
        <v>701</v>
      </c>
      <c r="E84" s="40" t="s">
        <v>702</v>
      </c>
      <c r="F84" s="44" t="s">
        <v>570</v>
      </c>
      <c r="G84" s="42">
        <v>880</v>
      </c>
    </row>
    <row r="85" spans="1:7" s="38" customFormat="1" outlineLevel="1">
      <c r="A85" s="68"/>
      <c r="B85" s="54"/>
      <c r="C85" s="61"/>
      <c r="D85" s="55" t="s">
        <v>703</v>
      </c>
      <c r="E85" s="40" t="s">
        <v>704</v>
      </c>
      <c r="F85" s="44" t="s">
        <v>570</v>
      </c>
      <c r="G85" s="42">
        <v>66</v>
      </c>
    </row>
    <row r="86" spans="1:7" s="38" customFormat="1" outlineLevel="1">
      <c r="A86" s="68"/>
      <c r="B86" s="54"/>
      <c r="C86" s="61"/>
      <c r="D86" s="55" t="s">
        <v>705</v>
      </c>
      <c r="E86" s="40" t="s">
        <v>706</v>
      </c>
      <c r="F86" s="44" t="s">
        <v>570</v>
      </c>
      <c r="G86" s="42">
        <v>176</v>
      </c>
    </row>
    <row r="87" spans="1:7" s="38" customFormat="1" outlineLevel="1">
      <c r="A87" s="68"/>
      <c r="B87" s="54"/>
      <c r="C87" s="61"/>
      <c r="D87" s="55" t="s">
        <v>707</v>
      </c>
      <c r="E87" s="40" t="s">
        <v>708</v>
      </c>
      <c r="F87" s="44" t="s">
        <v>570</v>
      </c>
      <c r="G87" s="42">
        <v>20</v>
      </c>
    </row>
    <row r="88" spans="1:7" s="38" customFormat="1" outlineLevel="1">
      <c r="A88" s="68"/>
      <c r="B88" s="54"/>
      <c r="C88" s="61"/>
      <c r="D88" s="55" t="s">
        <v>709</v>
      </c>
      <c r="E88" s="40" t="s">
        <v>710</v>
      </c>
      <c r="F88" s="44" t="s">
        <v>586</v>
      </c>
      <c r="G88" s="42">
        <v>1</v>
      </c>
    </row>
    <row r="89" spans="1:7" s="38" customFormat="1" outlineLevel="1">
      <c r="A89" s="68"/>
      <c r="B89" s="54"/>
      <c r="C89" s="61"/>
      <c r="D89" s="55" t="s">
        <v>711</v>
      </c>
      <c r="E89" s="40" t="s">
        <v>381</v>
      </c>
      <c r="F89" s="60" t="s">
        <v>537</v>
      </c>
      <c r="G89" s="42">
        <v>257</v>
      </c>
    </row>
    <row r="90" spans="1:7" s="38" customFormat="1" outlineLevel="1">
      <c r="A90" s="39"/>
      <c r="B90" s="43"/>
      <c r="C90" s="56"/>
      <c r="D90" s="47" t="s">
        <v>712</v>
      </c>
      <c r="E90" s="9" t="s">
        <v>624</v>
      </c>
      <c r="F90" s="44"/>
      <c r="G90" s="45"/>
    </row>
    <row r="91" spans="1:7" s="38" customFormat="1" outlineLevel="1">
      <c r="A91" s="39"/>
      <c r="B91" s="43"/>
      <c r="C91" s="56"/>
      <c r="D91" s="55" t="s">
        <v>713</v>
      </c>
      <c r="E91" s="40" t="s">
        <v>391</v>
      </c>
      <c r="F91" s="44" t="s">
        <v>537</v>
      </c>
      <c r="G91" s="45">
        <v>2844</v>
      </c>
    </row>
    <row r="92" spans="1:7" s="38" customFormat="1" outlineLevel="1">
      <c r="A92" s="68"/>
      <c r="B92" s="54"/>
      <c r="C92" s="61"/>
      <c r="D92" s="55" t="s">
        <v>714</v>
      </c>
      <c r="E92" s="40" t="s">
        <v>715</v>
      </c>
      <c r="F92" s="60" t="s">
        <v>537</v>
      </c>
      <c r="G92" s="42">
        <v>2460</v>
      </c>
    </row>
    <row r="93" spans="1:7" s="38" customFormat="1" outlineLevel="1">
      <c r="A93" s="68"/>
      <c r="B93" s="54"/>
      <c r="C93" s="61"/>
      <c r="D93" s="55" t="s">
        <v>716</v>
      </c>
      <c r="E93" s="40" t="s">
        <v>717</v>
      </c>
      <c r="F93" s="60" t="s">
        <v>537</v>
      </c>
      <c r="G93" s="42">
        <v>260</v>
      </c>
    </row>
    <row r="94" spans="1:7" s="38" customFormat="1" outlineLevel="1">
      <c r="A94" s="68"/>
      <c r="B94" s="54"/>
      <c r="C94" s="61"/>
      <c r="D94" s="55" t="s">
        <v>718</v>
      </c>
      <c r="E94" s="40" t="s">
        <v>719</v>
      </c>
      <c r="F94" s="60" t="s">
        <v>537</v>
      </c>
      <c r="G94" s="42">
        <v>680</v>
      </c>
    </row>
    <row r="95" spans="1:7" s="38" customFormat="1" outlineLevel="1">
      <c r="A95" s="68"/>
      <c r="B95" s="54"/>
      <c r="C95" s="61"/>
      <c r="D95" s="55" t="s">
        <v>720</v>
      </c>
      <c r="E95" s="40" t="s">
        <v>721</v>
      </c>
      <c r="F95" s="60" t="s">
        <v>537</v>
      </c>
      <c r="G95" s="42">
        <v>1711</v>
      </c>
    </row>
    <row r="96" spans="1:7" s="38" customFormat="1" ht="15" customHeight="1" outlineLevel="1">
      <c r="A96" s="68"/>
      <c r="B96" s="54"/>
      <c r="C96" s="61"/>
      <c r="D96" s="55" t="s">
        <v>722</v>
      </c>
      <c r="E96" s="40" t="s">
        <v>723</v>
      </c>
      <c r="F96" s="60" t="s">
        <v>537</v>
      </c>
      <c r="G96" s="42">
        <v>690</v>
      </c>
    </row>
    <row r="97" spans="1:7" s="38" customFormat="1" outlineLevel="1">
      <c r="A97" s="68"/>
      <c r="B97" s="54"/>
      <c r="C97" s="61"/>
      <c r="D97" s="55" t="s">
        <v>724</v>
      </c>
      <c r="E97" s="40" t="s">
        <v>725</v>
      </c>
      <c r="F97" s="60" t="s">
        <v>537</v>
      </c>
      <c r="G97" s="42">
        <v>737</v>
      </c>
    </row>
    <row r="98" spans="1:7" s="38" customFormat="1" outlineLevel="1">
      <c r="A98" s="68"/>
      <c r="B98" s="54"/>
      <c r="C98" s="61"/>
      <c r="D98" s="55" t="s">
        <v>726</v>
      </c>
      <c r="E98" s="40" t="s">
        <v>727</v>
      </c>
      <c r="F98" s="60" t="s">
        <v>537</v>
      </c>
      <c r="G98" s="42">
        <v>7130</v>
      </c>
    </row>
    <row r="99" spans="1:7" s="38" customFormat="1" outlineLevel="1">
      <c r="A99" s="68"/>
      <c r="B99" s="54"/>
      <c r="C99" s="61"/>
      <c r="D99" s="55" t="s">
        <v>728</v>
      </c>
      <c r="E99" s="40" t="s">
        <v>729</v>
      </c>
      <c r="F99" s="41" t="s">
        <v>537</v>
      </c>
      <c r="G99" s="42">
        <v>1010</v>
      </c>
    </row>
    <row r="100" spans="1:7" s="38" customFormat="1" outlineLevel="1">
      <c r="A100" s="68"/>
      <c r="B100" s="54"/>
      <c r="C100" s="61"/>
      <c r="D100" s="55" t="s">
        <v>730</v>
      </c>
      <c r="E100" s="40" t="s">
        <v>731</v>
      </c>
      <c r="F100" s="41" t="s">
        <v>537</v>
      </c>
      <c r="G100" s="42">
        <v>2225</v>
      </c>
    </row>
    <row r="101" spans="1:7" s="38" customFormat="1" outlineLevel="1">
      <c r="A101" s="68"/>
      <c r="B101" s="54"/>
      <c r="C101" s="61"/>
      <c r="D101" s="55" t="s">
        <v>732</v>
      </c>
      <c r="E101" s="40" t="s">
        <v>733</v>
      </c>
      <c r="F101" s="41" t="s">
        <v>537</v>
      </c>
      <c r="G101" s="42">
        <v>459</v>
      </c>
    </row>
    <row r="102" spans="1:7" s="38" customFormat="1" outlineLevel="1">
      <c r="A102" s="68"/>
      <c r="B102" s="54"/>
      <c r="C102" s="61"/>
      <c r="D102" s="55" t="s">
        <v>734</v>
      </c>
      <c r="E102" s="40" t="s">
        <v>392</v>
      </c>
      <c r="F102" s="41" t="s">
        <v>537</v>
      </c>
      <c r="G102" s="42">
        <v>506</v>
      </c>
    </row>
    <row r="103" spans="1:7" s="38" customFormat="1" outlineLevel="1">
      <c r="A103" s="68"/>
      <c r="B103" s="54"/>
      <c r="C103" s="61"/>
      <c r="D103" s="55" t="s">
        <v>735</v>
      </c>
      <c r="E103" s="40" t="s">
        <v>627</v>
      </c>
      <c r="F103" s="41" t="s">
        <v>537</v>
      </c>
      <c r="G103" s="42">
        <v>991</v>
      </c>
    </row>
    <row r="104" spans="1:7" s="38" customFormat="1" outlineLevel="1">
      <c r="A104" s="68"/>
      <c r="B104" s="54"/>
      <c r="C104" s="61"/>
      <c r="D104" s="55" t="s">
        <v>736</v>
      </c>
      <c r="E104" s="40" t="s">
        <v>737</v>
      </c>
      <c r="F104" s="41" t="s">
        <v>537</v>
      </c>
      <c r="G104" s="42">
        <v>132</v>
      </c>
    </row>
    <row r="105" spans="1:7" s="38" customFormat="1" outlineLevel="1">
      <c r="A105" s="68"/>
      <c r="B105" s="54"/>
      <c r="C105" s="61"/>
      <c r="D105" s="55" t="s">
        <v>738</v>
      </c>
      <c r="E105" s="40" t="s">
        <v>739</v>
      </c>
      <c r="F105" s="60" t="s">
        <v>537</v>
      </c>
      <c r="G105" s="42">
        <v>1860</v>
      </c>
    </row>
    <row r="106" spans="1:7" s="38" customFormat="1" outlineLevel="1">
      <c r="A106" s="68"/>
      <c r="B106" s="54"/>
      <c r="C106" s="61"/>
      <c r="D106" s="55" t="s">
        <v>740</v>
      </c>
      <c r="E106" s="40" t="s">
        <v>741</v>
      </c>
      <c r="F106" s="60" t="s">
        <v>537</v>
      </c>
      <c r="G106" s="42">
        <v>940</v>
      </c>
    </row>
    <row r="107" spans="1:7" s="38" customFormat="1" ht="15.75" customHeight="1" outlineLevel="1">
      <c r="A107" s="68"/>
      <c r="B107" s="54"/>
      <c r="C107" s="61"/>
      <c r="D107" s="55" t="s">
        <v>742</v>
      </c>
      <c r="E107" s="40" t="s">
        <v>382</v>
      </c>
      <c r="F107" s="60" t="s">
        <v>537</v>
      </c>
      <c r="G107" s="42">
        <v>1073</v>
      </c>
    </row>
    <row r="108" spans="1:7" s="38" customFormat="1" ht="30" customHeight="1" outlineLevel="1">
      <c r="A108" s="68"/>
      <c r="B108" s="54"/>
      <c r="C108" s="61"/>
      <c r="D108" s="55" t="s">
        <v>743</v>
      </c>
      <c r="E108" s="40" t="s">
        <v>744</v>
      </c>
      <c r="F108" s="41" t="s">
        <v>537</v>
      </c>
      <c r="G108" s="42">
        <v>1722</v>
      </c>
    </row>
    <row r="109" spans="1:7" s="38" customFormat="1" ht="15.75" customHeight="1" outlineLevel="1">
      <c r="A109" s="68"/>
      <c r="B109" s="54"/>
      <c r="C109" s="61"/>
      <c r="D109" s="55" t="s">
        <v>745</v>
      </c>
      <c r="E109" s="57" t="s">
        <v>746</v>
      </c>
      <c r="F109" s="41" t="s">
        <v>537</v>
      </c>
      <c r="G109" s="42">
        <v>1722</v>
      </c>
    </row>
    <row r="110" spans="1:7" s="38" customFormat="1" ht="15.75" customHeight="1" outlineLevel="1">
      <c r="A110" s="68"/>
      <c r="B110" s="54"/>
      <c r="C110" s="61"/>
      <c r="D110" s="55" t="s">
        <v>390</v>
      </c>
      <c r="E110" s="40" t="s">
        <v>747</v>
      </c>
      <c r="F110" s="41" t="s">
        <v>537</v>
      </c>
      <c r="G110" s="42">
        <f>248*4+146*2</f>
        <v>1284</v>
      </c>
    </row>
    <row r="111" spans="1:7" s="38" customFormat="1" outlineLevel="1">
      <c r="A111" s="39"/>
      <c r="B111" s="43"/>
      <c r="C111" s="56"/>
      <c r="D111" s="47" t="s">
        <v>748</v>
      </c>
      <c r="E111" s="9" t="s">
        <v>749</v>
      </c>
      <c r="F111" s="21"/>
      <c r="G111" s="33"/>
    </row>
    <row r="112" spans="1:7" s="38" customFormat="1" outlineLevel="1">
      <c r="A112" s="68"/>
      <c r="B112" s="54"/>
      <c r="C112" s="61"/>
      <c r="D112" s="55" t="s">
        <v>750</v>
      </c>
      <c r="E112" s="40" t="s">
        <v>751</v>
      </c>
      <c r="F112" s="44" t="s">
        <v>586</v>
      </c>
      <c r="G112" s="42">
        <v>8</v>
      </c>
    </row>
    <row r="113" spans="1:7" s="38" customFormat="1" outlineLevel="1">
      <c r="A113" s="68"/>
      <c r="B113" s="54"/>
      <c r="C113" s="61"/>
      <c r="D113" s="55" t="s">
        <v>752</v>
      </c>
      <c r="E113" s="40" t="s">
        <v>753</v>
      </c>
      <c r="F113" s="44" t="s">
        <v>586</v>
      </c>
      <c r="G113" s="42">
        <v>44</v>
      </c>
    </row>
    <row r="114" spans="1:7" s="38" customFormat="1" outlineLevel="1">
      <c r="A114" s="68"/>
      <c r="B114" s="54"/>
      <c r="C114" s="61"/>
      <c r="D114" s="55" t="s">
        <v>754</v>
      </c>
      <c r="E114" s="40" t="s">
        <v>755</v>
      </c>
      <c r="F114" s="44" t="s">
        <v>586</v>
      </c>
      <c r="G114" s="42">
        <v>186</v>
      </c>
    </row>
    <row r="115" spans="1:7" s="38" customFormat="1" outlineLevel="1">
      <c r="A115" s="68"/>
      <c r="B115" s="54"/>
      <c r="C115" s="61"/>
      <c r="D115" s="55" t="s">
        <v>756</v>
      </c>
      <c r="E115" s="40" t="s">
        <v>757</v>
      </c>
      <c r="F115" s="44" t="s">
        <v>586</v>
      </c>
      <c r="G115" s="42">
        <v>38</v>
      </c>
    </row>
    <row r="116" spans="1:7" s="38" customFormat="1" outlineLevel="1">
      <c r="A116" s="68"/>
      <c r="B116" s="54"/>
      <c r="C116" s="61"/>
      <c r="D116" s="55" t="s">
        <v>758</v>
      </c>
      <c r="E116" s="40" t="s">
        <v>759</v>
      </c>
      <c r="F116" s="44" t="s">
        <v>586</v>
      </c>
      <c r="G116" s="42">
        <v>66</v>
      </c>
    </row>
    <row r="117" spans="1:7" s="38" customFormat="1" outlineLevel="1">
      <c r="A117" s="68"/>
      <c r="B117" s="54"/>
      <c r="C117" s="61"/>
      <c r="D117" s="55" t="s">
        <v>760</v>
      </c>
      <c r="E117" s="40" t="s">
        <v>761</v>
      </c>
      <c r="F117" s="44" t="s">
        <v>586</v>
      </c>
      <c r="G117" s="42">
        <v>7</v>
      </c>
    </row>
    <row r="118" spans="1:7" s="38" customFormat="1" outlineLevel="1">
      <c r="A118" s="68"/>
      <c r="B118" s="54"/>
      <c r="C118" s="61"/>
      <c r="D118" s="55" t="s">
        <v>762</v>
      </c>
      <c r="E118" s="40" t="s">
        <v>763</v>
      </c>
      <c r="F118" s="44" t="s">
        <v>586</v>
      </c>
      <c r="G118" s="42">
        <v>8</v>
      </c>
    </row>
    <row r="119" spans="1:7" s="38" customFormat="1" outlineLevel="1">
      <c r="A119" s="68"/>
      <c r="B119" s="54"/>
      <c r="C119" s="61"/>
      <c r="D119" s="55" t="s">
        <v>764</v>
      </c>
      <c r="E119" s="40" t="s">
        <v>765</v>
      </c>
      <c r="F119" s="44" t="s">
        <v>586</v>
      </c>
      <c r="G119" s="42">
        <v>23</v>
      </c>
    </row>
    <row r="120" spans="1:7" s="38" customFormat="1" outlineLevel="1">
      <c r="A120" s="68"/>
      <c r="B120" s="54"/>
      <c r="C120" s="61"/>
      <c r="D120" s="55" t="s">
        <v>766</v>
      </c>
      <c r="E120" s="40" t="s">
        <v>767</v>
      </c>
      <c r="F120" s="44" t="s">
        <v>586</v>
      </c>
      <c r="G120" s="42">
        <v>37</v>
      </c>
    </row>
    <row r="121" spans="1:7" s="38" customFormat="1" outlineLevel="1">
      <c r="A121" s="68"/>
      <c r="B121" s="54"/>
      <c r="C121" s="61"/>
      <c r="D121" s="55" t="s">
        <v>768</v>
      </c>
      <c r="E121" s="40" t="s">
        <v>769</v>
      </c>
      <c r="F121" s="44" t="s">
        <v>586</v>
      </c>
      <c r="G121" s="42">
        <v>68</v>
      </c>
    </row>
    <row r="122" spans="1:7" s="38" customFormat="1" outlineLevel="1">
      <c r="A122" s="68"/>
      <c r="B122" s="54"/>
      <c r="C122" s="61"/>
      <c r="D122" s="55" t="s">
        <v>770</v>
      </c>
      <c r="E122" s="40" t="s">
        <v>771</v>
      </c>
      <c r="F122" s="44" t="s">
        <v>586</v>
      </c>
      <c r="G122" s="42">
        <v>6</v>
      </c>
    </row>
    <row r="123" spans="1:7" s="38" customFormat="1" outlineLevel="1">
      <c r="A123" s="68"/>
      <c r="B123" s="54"/>
      <c r="C123" s="61"/>
      <c r="D123" s="55" t="s">
        <v>772</v>
      </c>
      <c r="E123" s="40" t="s">
        <v>773</v>
      </c>
      <c r="F123" s="44" t="s">
        <v>586</v>
      </c>
      <c r="G123" s="42">
        <v>64</v>
      </c>
    </row>
    <row r="124" spans="1:7" s="38" customFormat="1" outlineLevel="1">
      <c r="A124" s="68"/>
      <c r="B124" s="54"/>
      <c r="C124" s="61"/>
      <c r="D124" s="55" t="s">
        <v>774</v>
      </c>
      <c r="E124" s="40" t="s">
        <v>775</v>
      </c>
      <c r="F124" s="44" t="s">
        <v>586</v>
      </c>
      <c r="G124" s="42">
        <v>39</v>
      </c>
    </row>
    <row r="125" spans="1:7" s="38" customFormat="1" outlineLevel="1">
      <c r="A125" s="68"/>
      <c r="B125" s="54"/>
      <c r="C125" s="61"/>
      <c r="D125" s="55" t="s">
        <v>776</v>
      </c>
      <c r="E125" s="40" t="s">
        <v>777</v>
      </c>
      <c r="F125" s="44" t="s">
        <v>586</v>
      </c>
      <c r="G125" s="42">
        <v>150</v>
      </c>
    </row>
    <row r="126" spans="1:7" s="38" customFormat="1" outlineLevel="1">
      <c r="A126" s="68"/>
      <c r="B126" s="54"/>
      <c r="C126" s="61"/>
      <c r="D126" s="55" t="s">
        <v>778</v>
      </c>
      <c r="E126" s="40" t="s">
        <v>779</v>
      </c>
      <c r="F126" s="44" t="s">
        <v>586</v>
      </c>
      <c r="G126" s="42">
        <v>1</v>
      </c>
    </row>
    <row r="127" spans="1:7" s="38" customFormat="1" outlineLevel="1">
      <c r="A127" s="68"/>
      <c r="B127" s="54"/>
      <c r="C127" s="61"/>
      <c r="D127" s="55" t="s">
        <v>780</v>
      </c>
      <c r="E127" s="40" t="s">
        <v>781</v>
      </c>
      <c r="F127" s="44" t="s">
        <v>586</v>
      </c>
      <c r="G127" s="42">
        <v>53</v>
      </c>
    </row>
    <row r="128" spans="1:7" s="38" customFormat="1" outlineLevel="1">
      <c r="A128" s="68"/>
      <c r="B128" s="54"/>
      <c r="C128" s="61"/>
      <c r="D128" s="55" t="s">
        <v>782</v>
      </c>
      <c r="E128" s="40" t="s">
        <v>783</v>
      </c>
      <c r="F128" s="44" t="s">
        <v>586</v>
      </c>
      <c r="G128" s="42">
        <v>22</v>
      </c>
    </row>
    <row r="129" spans="1:7" s="38" customFormat="1" outlineLevel="1">
      <c r="A129" s="68"/>
      <c r="B129" s="54"/>
      <c r="C129" s="61"/>
      <c r="D129" s="55" t="s">
        <v>784</v>
      </c>
      <c r="E129" s="40" t="s">
        <v>785</v>
      </c>
      <c r="F129" s="44" t="s">
        <v>586</v>
      </c>
      <c r="G129" s="42">
        <v>2</v>
      </c>
    </row>
    <row r="130" spans="1:7" s="38" customFormat="1" outlineLevel="1">
      <c r="A130" s="68"/>
      <c r="B130" s="54"/>
      <c r="C130" s="61"/>
      <c r="D130" s="55" t="s">
        <v>786</v>
      </c>
      <c r="E130" s="40" t="s">
        <v>787</v>
      </c>
      <c r="F130" s="44" t="s">
        <v>586</v>
      </c>
      <c r="G130" s="42">
        <v>32</v>
      </c>
    </row>
    <row r="131" spans="1:7" s="38" customFormat="1" outlineLevel="1">
      <c r="A131" s="68"/>
      <c r="B131" s="54"/>
      <c r="C131" s="61"/>
      <c r="D131" s="55" t="s">
        <v>788</v>
      </c>
      <c r="E131" s="40" t="s">
        <v>789</v>
      </c>
      <c r="F131" s="44" t="s">
        <v>586</v>
      </c>
      <c r="G131" s="42">
        <v>39</v>
      </c>
    </row>
    <row r="132" spans="1:7" s="38" customFormat="1" outlineLevel="1">
      <c r="A132" s="68"/>
      <c r="B132" s="54"/>
      <c r="C132" s="61"/>
      <c r="D132" s="55" t="s">
        <v>790</v>
      </c>
      <c r="E132" s="40" t="s">
        <v>791</v>
      </c>
      <c r="F132" s="44" t="s">
        <v>586</v>
      </c>
      <c r="G132" s="42">
        <v>18</v>
      </c>
    </row>
    <row r="133" spans="1:7" s="38" customFormat="1" outlineLevel="1">
      <c r="A133" s="68"/>
      <c r="B133" s="54"/>
      <c r="C133" s="61"/>
      <c r="D133" s="55" t="s">
        <v>792</v>
      </c>
      <c r="E133" s="40" t="s">
        <v>793</v>
      </c>
      <c r="F133" s="44" t="s">
        <v>586</v>
      </c>
      <c r="G133" s="42">
        <v>245</v>
      </c>
    </row>
    <row r="134" spans="1:7" s="38" customFormat="1" outlineLevel="1">
      <c r="A134" s="68"/>
      <c r="B134" s="54"/>
      <c r="C134" s="61"/>
      <c r="D134" s="55" t="s">
        <v>794</v>
      </c>
      <c r="E134" s="40" t="s">
        <v>795</v>
      </c>
      <c r="F134" s="44" t="s">
        <v>586</v>
      </c>
      <c r="G134" s="42">
        <v>39</v>
      </c>
    </row>
    <row r="135" spans="1:7" s="38" customFormat="1" outlineLevel="1">
      <c r="A135" s="68"/>
      <c r="B135" s="54"/>
      <c r="C135" s="61"/>
      <c r="D135" s="55" t="s">
        <v>796</v>
      </c>
      <c r="E135" s="40" t="s">
        <v>797</v>
      </c>
      <c r="F135" s="44" t="s">
        <v>586</v>
      </c>
      <c r="G135" s="42">
        <v>12</v>
      </c>
    </row>
    <row r="136" spans="1:7" s="38" customFormat="1" outlineLevel="1">
      <c r="A136" s="68"/>
      <c r="B136" s="54"/>
      <c r="C136" s="61"/>
      <c r="D136" s="55" t="s">
        <v>798</v>
      </c>
      <c r="E136" s="40" t="s">
        <v>799</v>
      </c>
      <c r="F136" s="44" t="s">
        <v>586</v>
      </c>
      <c r="G136" s="42">
        <v>25</v>
      </c>
    </row>
    <row r="137" spans="1:7" s="38" customFormat="1" outlineLevel="1">
      <c r="A137" s="68"/>
      <c r="B137" s="54"/>
      <c r="C137" s="61"/>
      <c r="D137" s="55" t="s">
        <v>800</v>
      </c>
      <c r="E137" s="40" t="s">
        <v>801</v>
      </c>
      <c r="F137" s="44" t="s">
        <v>586</v>
      </c>
      <c r="G137" s="42">
        <v>1</v>
      </c>
    </row>
    <row r="138" spans="1:7" s="38" customFormat="1" outlineLevel="1">
      <c r="A138" s="68"/>
      <c r="B138" s="54"/>
      <c r="C138" s="61"/>
      <c r="D138" s="55" t="s">
        <v>802</v>
      </c>
      <c r="E138" s="40" t="s">
        <v>803</v>
      </c>
      <c r="F138" s="44" t="s">
        <v>586</v>
      </c>
      <c r="G138" s="42">
        <v>63</v>
      </c>
    </row>
    <row r="139" spans="1:7" s="38" customFormat="1" outlineLevel="1">
      <c r="A139" s="68"/>
      <c r="B139" s="54"/>
      <c r="C139" s="61"/>
      <c r="D139" s="55" t="s">
        <v>804</v>
      </c>
      <c r="E139" s="40" t="s">
        <v>805</v>
      </c>
      <c r="F139" s="44" t="s">
        <v>586</v>
      </c>
      <c r="G139" s="42">
        <v>1</v>
      </c>
    </row>
    <row r="140" spans="1:7" s="38" customFormat="1" outlineLevel="1">
      <c r="A140" s="68"/>
      <c r="B140" s="54"/>
      <c r="C140" s="61"/>
      <c r="D140" s="55" t="s">
        <v>806</v>
      </c>
      <c r="E140" s="40" t="s">
        <v>807</v>
      </c>
      <c r="F140" s="44" t="s">
        <v>586</v>
      </c>
      <c r="G140" s="42">
        <v>30</v>
      </c>
    </row>
    <row r="141" spans="1:7" s="38" customFormat="1" outlineLevel="1">
      <c r="A141" s="68"/>
      <c r="B141" s="54"/>
      <c r="C141" s="61"/>
      <c r="D141" s="55" t="s">
        <v>808</v>
      </c>
      <c r="E141" s="40" t="s">
        <v>809</v>
      </c>
      <c r="F141" s="44" t="s">
        <v>586</v>
      </c>
      <c r="G141" s="42">
        <v>11</v>
      </c>
    </row>
    <row r="142" spans="1:7" s="38" customFormat="1" outlineLevel="1">
      <c r="A142" s="68"/>
      <c r="B142" s="54"/>
      <c r="C142" s="61"/>
      <c r="D142" s="55" t="s">
        <v>810</v>
      </c>
      <c r="E142" s="40" t="s">
        <v>811</v>
      </c>
      <c r="F142" s="41" t="s">
        <v>537</v>
      </c>
      <c r="G142" s="42">
        <v>247</v>
      </c>
    </row>
    <row r="143" spans="1:7" s="38" customFormat="1" outlineLevel="1">
      <c r="A143" s="68"/>
      <c r="B143" s="54"/>
      <c r="C143" s="61"/>
      <c r="D143" s="55" t="s">
        <v>812</v>
      </c>
      <c r="E143" s="40" t="s">
        <v>813</v>
      </c>
      <c r="F143" s="41" t="s">
        <v>537</v>
      </c>
      <c r="G143" s="42">
        <v>82</v>
      </c>
    </row>
    <row r="144" spans="1:7" s="38" customFormat="1" outlineLevel="1">
      <c r="A144" s="39"/>
      <c r="B144" s="43"/>
      <c r="C144" s="56"/>
      <c r="D144" s="47" t="s">
        <v>814</v>
      </c>
      <c r="E144" s="9" t="s">
        <v>815</v>
      </c>
      <c r="F144" s="44" t="s">
        <v>537</v>
      </c>
      <c r="G144" s="33"/>
    </row>
    <row r="145" spans="1:7" s="38" customFormat="1" ht="60" outlineLevel="1">
      <c r="A145" s="68"/>
      <c r="B145" s="54"/>
      <c r="C145" s="61"/>
      <c r="D145" s="55" t="s">
        <v>816</v>
      </c>
      <c r="E145" s="40" t="s">
        <v>817</v>
      </c>
      <c r="F145" s="41" t="s">
        <v>537</v>
      </c>
      <c r="G145" s="45">
        <v>4766.6000000000004</v>
      </c>
    </row>
    <row r="146" spans="1:7" s="38" customFormat="1" ht="60" outlineLevel="1">
      <c r="A146" s="68"/>
      <c r="B146" s="54"/>
      <c r="C146" s="61"/>
      <c r="D146" s="55" t="s">
        <v>818</v>
      </c>
      <c r="E146" s="40" t="s">
        <v>819</v>
      </c>
      <c r="F146" s="41" t="s">
        <v>537</v>
      </c>
      <c r="G146" s="45">
        <v>1688</v>
      </c>
    </row>
    <row r="147" spans="1:7" s="38" customFormat="1" ht="45" outlineLevel="1">
      <c r="A147" s="68"/>
      <c r="B147" s="54"/>
      <c r="C147" s="61"/>
      <c r="D147" s="55" t="s">
        <v>820</v>
      </c>
      <c r="E147" s="40" t="s">
        <v>821</v>
      </c>
      <c r="F147" s="41" t="s">
        <v>537</v>
      </c>
      <c r="G147" s="45">
        <v>480</v>
      </c>
    </row>
    <row r="148" spans="1:7" s="38" customFormat="1" outlineLevel="1">
      <c r="A148" s="68"/>
      <c r="B148" s="54"/>
      <c r="C148" s="61"/>
      <c r="D148" s="55" t="s">
        <v>822</v>
      </c>
      <c r="E148" s="40" t="s">
        <v>823</v>
      </c>
      <c r="F148" s="41" t="s">
        <v>537</v>
      </c>
      <c r="G148" s="45">
        <v>44</v>
      </c>
    </row>
    <row r="149" spans="1:7" s="38" customFormat="1" ht="60" outlineLevel="1">
      <c r="A149" s="68"/>
      <c r="B149" s="54"/>
      <c r="C149" s="61"/>
      <c r="D149" s="55" t="s">
        <v>824</v>
      </c>
      <c r="E149" s="40" t="s">
        <v>825</v>
      </c>
      <c r="F149" s="41" t="s">
        <v>537</v>
      </c>
      <c r="G149" s="45">
        <v>840</v>
      </c>
    </row>
    <row r="150" spans="1:7" s="38" customFormat="1" ht="60" outlineLevel="1">
      <c r="A150" s="68"/>
      <c r="B150" s="54"/>
      <c r="C150" s="61"/>
      <c r="D150" s="55" t="s">
        <v>826</v>
      </c>
      <c r="E150" s="40" t="s">
        <v>827</v>
      </c>
      <c r="F150" s="41" t="s">
        <v>537</v>
      </c>
      <c r="G150" s="45">
        <v>3385</v>
      </c>
    </row>
    <row r="151" spans="1:7" s="38" customFormat="1" ht="45" outlineLevel="1">
      <c r="A151" s="68"/>
      <c r="B151" s="54"/>
      <c r="C151" s="61"/>
      <c r="D151" s="55" t="s">
        <v>828</v>
      </c>
      <c r="E151" s="40" t="s">
        <v>829</v>
      </c>
      <c r="F151" s="41" t="s">
        <v>537</v>
      </c>
      <c r="G151" s="45">
        <v>8225</v>
      </c>
    </row>
    <row r="152" spans="1:7" s="38" customFormat="1" outlineLevel="1">
      <c r="A152" s="68"/>
      <c r="B152" s="54"/>
      <c r="C152" s="61"/>
      <c r="D152" s="55" t="s">
        <v>830</v>
      </c>
      <c r="E152" s="40" t="s">
        <v>831</v>
      </c>
      <c r="F152" s="41" t="s">
        <v>537</v>
      </c>
      <c r="G152" s="45">
        <v>30</v>
      </c>
    </row>
    <row r="153" spans="1:7" s="38" customFormat="1" outlineLevel="1">
      <c r="A153" s="68"/>
      <c r="B153" s="54"/>
      <c r="C153" s="61"/>
      <c r="D153" s="55" t="s">
        <v>832</v>
      </c>
      <c r="E153" s="40" t="s">
        <v>833</v>
      </c>
      <c r="F153" s="41" t="s">
        <v>537</v>
      </c>
      <c r="G153" s="45">
        <v>510</v>
      </c>
    </row>
    <row r="154" spans="1:7" s="38" customFormat="1" outlineLevel="1">
      <c r="A154" s="68"/>
      <c r="B154" s="54"/>
      <c r="C154" s="61"/>
      <c r="D154" s="55" t="s">
        <v>834</v>
      </c>
      <c r="E154" s="40" t="s">
        <v>835</v>
      </c>
      <c r="F154" s="41" t="s">
        <v>537</v>
      </c>
      <c r="G154" s="45">
        <v>2792</v>
      </c>
    </row>
    <row r="155" spans="1:7" s="38" customFormat="1" ht="30" outlineLevel="1">
      <c r="A155" s="68"/>
      <c r="B155" s="54"/>
      <c r="C155" s="61"/>
      <c r="D155" s="55" t="s">
        <v>836</v>
      </c>
      <c r="E155" s="40" t="s">
        <v>837</v>
      </c>
      <c r="F155" s="41" t="s">
        <v>537</v>
      </c>
      <c r="G155" s="45">
        <v>4202</v>
      </c>
    </row>
    <row r="156" spans="1:7" s="38" customFormat="1" ht="30" outlineLevel="1">
      <c r="A156" s="68"/>
      <c r="B156" s="54"/>
      <c r="C156" s="61"/>
      <c r="D156" s="55" t="s">
        <v>838</v>
      </c>
      <c r="E156" s="40" t="s">
        <v>839</v>
      </c>
      <c r="F156" s="41" t="s">
        <v>537</v>
      </c>
      <c r="G156" s="45">
        <v>452</v>
      </c>
    </row>
    <row r="157" spans="1:7" s="38" customFormat="1" ht="30" outlineLevel="1">
      <c r="A157" s="68"/>
      <c r="B157" s="54"/>
      <c r="C157" s="61"/>
      <c r="D157" s="55" t="s">
        <v>840</v>
      </c>
      <c r="E157" s="40" t="s">
        <v>841</v>
      </c>
      <c r="F157" s="41" t="s">
        <v>537</v>
      </c>
      <c r="G157" s="45">
        <v>1496</v>
      </c>
    </row>
    <row r="158" spans="1:7" s="38" customFormat="1" ht="30" outlineLevel="1">
      <c r="A158" s="68"/>
      <c r="B158" s="54"/>
      <c r="C158" s="61"/>
      <c r="D158" s="55" t="s">
        <v>842</v>
      </c>
      <c r="E158" s="40" t="s">
        <v>843</v>
      </c>
      <c r="F158" s="41" t="s">
        <v>537</v>
      </c>
      <c r="G158" s="45">
        <v>144</v>
      </c>
    </row>
    <row r="159" spans="1:7" s="38" customFormat="1" outlineLevel="1">
      <c r="A159" s="68"/>
      <c r="B159" s="54"/>
      <c r="C159" s="61"/>
      <c r="D159" s="55" t="s">
        <v>844</v>
      </c>
      <c r="E159" s="40" t="s">
        <v>845</v>
      </c>
      <c r="F159" s="44" t="s">
        <v>570</v>
      </c>
      <c r="G159" s="42">
        <v>358</v>
      </c>
    </row>
    <row r="160" spans="1:7" s="38" customFormat="1" ht="30" outlineLevel="1">
      <c r="A160" s="68"/>
      <c r="B160" s="54"/>
      <c r="C160" s="61"/>
      <c r="D160" s="55" t="s">
        <v>846</v>
      </c>
      <c r="E160" s="40" t="s">
        <v>847</v>
      </c>
      <c r="F160" s="41" t="s">
        <v>537</v>
      </c>
      <c r="G160" s="45">
        <v>4552</v>
      </c>
    </row>
    <row r="161" spans="1:7" s="38" customFormat="1" outlineLevel="1">
      <c r="A161" s="68"/>
      <c r="B161" s="54"/>
      <c r="C161" s="61"/>
      <c r="D161" s="55" t="s">
        <v>848</v>
      </c>
      <c r="E161" s="40" t="s">
        <v>849</v>
      </c>
      <c r="F161" s="41" t="s">
        <v>537</v>
      </c>
      <c r="G161" s="45">
        <v>160</v>
      </c>
    </row>
    <row r="162" spans="1:7" s="38" customFormat="1" outlineLevel="1">
      <c r="A162" s="68"/>
      <c r="B162" s="54"/>
      <c r="C162" s="61"/>
      <c r="D162" s="55" t="s">
        <v>850</v>
      </c>
      <c r="E162" s="40" t="s">
        <v>851</v>
      </c>
      <c r="F162" s="41" t="s">
        <v>537</v>
      </c>
      <c r="G162" s="42">
        <v>1720</v>
      </c>
    </row>
    <row r="163" spans="1:7" s="38" customFormat="1" outlineLevel="1">
      <c r="A163" s="68"/>
      <c r="B163" s="54"/>
      <c r="C163" s="61"/>
      <c r="D163" s="55" t="s">
        <v>852</v>
      </c>
      <c r="E163" s="40" t="s">
        <v>853</v>
      </c>
      <c r="F163" s="44" t="s">
        <v>586</v>
      </c>
      <c r="G163" s="42">
        <v>4</v>
      </c>
    </row>
    <row r="164" spans="1:7" s="38" customFormat="1" outlineLevel="1">
      <c r="A164" s="68"/>
      <c r="B164" s="54"/>
      <c r="C164" s="61"/>
      <c r="D164" s="55" t="s">
        <v>854</v>
      </c>
      <c r="E164" s="40" t="s">
        <v>855</v>
      </c>
      <c r="F164" s="41" t="s">
        <v>537</v>
      </c>
      <c r="G164" s="42">
        <v>249</v>
      </c>
    </row>
    <row r="165" spans="1:7" s="38" customFormat="1" outlineLevel="1">
      <c r="A165" s="68"/>
      <c r="B165" s="54"/>
      <c r="C165" s="61"/>
      <c r="D165" s="55" t="s">
        <v>856</v>
      </c>
      <c r="E165" s="40" t="s">
        <v>857</v>
      </c>
      <c r="F165" s="44" t="s">
        <v>586</v>
      </c>
      <c r="G165" s="42">
        <v>2</v>
      </c>
    </row>
    <row r="166" spans="1:7" s="38" customFormat="1" outlineLevel="1">
      <c r="A166" s="68"/>
      <c r="B166" s="54"/>
      <c r="C166" s="61"/>
      <c r="D166" s="55" t="s">
        <v>858</v>
      </c>
      <c r="E166" s="40" t="s">
        <v>859</v>
      </c>
      <c r="F166" s="44" t="s">
        <v>586</v>
      </c>
      <c r="G166" s="42">
        <v>1</v>
      </c>
    </row>
    <row r="167" spans="1:7" s="38" customFormat="1" outlineLevel="1">
      <c r="A167" s="68"/>
      <c r="B167" s="54"/>
      <c r="C167" s="61"/>
      <c r="D167" s="55" t="s">
        <v>860</v>
      </c>
      <c r="E167" s="40" t="s">
        <v>861</v>
      </c>
      <c r="F167" s="41" t="s">
        <v>537</v>
      </c>
      <c r="G167" s="42">
        <v>198</v>
      </c>
    </row>
    <row r="168" spans="1:7" s="38" customFormat="1" outlineLevel="1">
      <c r="A168" s="68"/>
      <c r="B168" s="54"/>
      <c r="C168" s="61"/>
      <c r="D168" s="55" t="s">
        <v>862</v>
      </c>
      <c r="E168" s="40" t="s">
        <v>863</v>
      </c>
      <c r="F168" s="41" t="s">
        <v>537</v>
      </c>
      <c r="G168" s="42">
        <v>100</v>
      </c>
    </row>
    <row r="169" spans="1:7" s="38" customFormat="1" ht="45" outlineLevel="1">
      <c r="A169" s="68"/>
      <c r="B169" s="54"/>
      <c r="C169" s="61"/>
      <c r="D169" s="55" t="s">
        <v>864</v>
      </c>
      <c r="E169" s="40" t="s">
        <v>865</v>
      </c>
      <c r="F169" s="41" t="s">
        <v>537</v>
      </c>
      <c r="G169" s="42">
        <v>2380</v>
      </c>
    </row>
    <row r="170" spans="1:7" s="38" customFormat="1" outlineLevel="1">
      <c r="A170" s="68"/>
      <c r="B170" s="54"/>
      <c r="C170" s="61"/>
      <c r="D170" s="55" t="s">
        <v>866</v>
      </c>
      <c r="E170" s="40" t="s">
        <v>867</v>
      </c>
      <c r="F170" s="41" t="s">
        <v>537</v>
      </c>
      <c r="G170" s="42">
        <v>90</v>
      </c>
    </row>
    <row r="171" spans="1:7" s="38" customFormat="1" ht="30" outlineLevel="1">
      <c r="A171" s="68"/>
      <c r="B171" s="54"/>
      <c r="C171" s="61"/>
      <c r="D171" s="55" t="s">
        <v>868</v>
      </c>
      <c r="E171" s="40" t="s">
        <v>869</v>
      </c>
      <c r="F171" s="41" t="s">
        <v>537</v>
      </c>
      <c r="G171" s="42">
        <v>1690</v>
      </c>
    </row>
    <row r="172" spans="1:7" s="38" customFormat="1" outlineLevel="1">
      <c r="A172" s="68"/>
      <c r="B172" s="54"/>
      <c r="C172" s="61"/>
      <c r="D172" s="55" t="s">
        <v>870</v>
      </c>
      <c r="E172" s="40" t="s">
        <v>871</v>
      </c>
      <c r="F172" s="44" t="s">
        <v>586</v>
      </c>
      <c r="G172" s="42">
        <v>18</v>
      </c>
    </row>
    <row r="173" spans="1:7" s="38" customFormat="1" outlineLevel="1">
      <c r="A173" s="68"/>
      <c r="B173" s="54"/>
      <c r="C173" s="61"/>
      <c r="D173" s="55" t="s">
        <v>872</v>
      </c>
      <c r="E173" s="40" t="s">
        <v>873</v>
      </c>
      <c r="F173" s="44" t="s">
        <v>586</v>
      </c>
      <c r="G173" s="42">
        <v>6</v>
      </c>
    </row>
    <row r="174" spans="1:7" s="38" customFormat="1" outlineLevel="1">
      <c r="A174" s="68"/>
      <c r="B174" s="54"/>
      <c r="C174" s="61"/>
      <c r="D174" s="55" t="s">
        <v>874</v>
      </c>
      <c r="E174" s="40" t="s">
        <v>875</v>
      </c>
      <c r="F174" s="44" t="s">
        <v>586</v>
      </c>
      <c r="G174" s="42">
        <v>1</v>
      </c>
    </row>
    <row r="175" spans="1:7" s="38" customFormat="1" outlineLevel="1">
      <c r="A175" s="68"/>
      <c r="B175" s="54"/>
      <c r="C175" s="61"/>
      <c r="D175" s="55" t="s">
        <v>876</v>
      </c>
      <c r="E175" s="40" t="s">
        <v>877</v>
      </c>
      <c r="F175" s="44" t="s">
        <v>586</v>
      </c>
      <c r="G175" s="42">
        <v>7</v>
      </c>
    </row>
    <row r="176" spans="1:7" s="38" customFormat="1" outlineLevel="1">
      <c r="A176" s="68"/>
      <c r="B176" s="54"/>
      <c r="C176" s="61"/>
      <c r="D176" s="55" t="s">
        <v>878</v>
      </c>
      <c r="E176" s="40" t="s">
        <v>879</v>
      </c>
      <c r="F176" s="44" t="s">
        <v>586</v>
      </c>
      <c r="G176" s="42">
        <v>4</v>
      </c>
    </row>
    <row r="177" spans="1:7" s="38" customFormat="1" outlineLevel="1">
      <c r="A177" s="68"/>
      <c r="B177" s="54"/>
      <c r="C177" s="61"/>
      <c r="D177" s="55" t="s">
        <v>880</v>
      </c>
      <c r="E177" s="40" t="s">
        <v>881</v>
      </c>
      <c r="F177" s="44" t="s">
        <v>586</v>
      </c>
      <c r="G177" s="42">
        <v>17</v>
      </c>
    </row>
    <row r="178" spans="1:7" s="38" customFormat="1" outlineLevel="1">
      <c r="A178" s="68"/>
      <c r="B178" s="54"/>
      <c r="C178" s="61"/>
      <c r="D178" s="55" t="s">
        <v>882</v>
      </c>
      <c r="E178" s="40" t="s">
        <v>883</v>
      </c>
      <c r="F178" s="44" t="s">
        <v>586</v>
      </c>
      <c r="G178" s="42">
        <v>8</v>
      </c>
    </row>
    <row r="179" spans="1:7" s="38" customFormat="1" outlineLevel="1">
      <c r="A179" s="68"/>
      <c r="B179" s="54"/>
      <c r="C179" s="61"/>
      <c r="D179" s="55" t="s">
        <v>884</v>
      </c>
      <c r="E179" s="40" t="s">
        <v>883</v>
      </c>
      <c r="F179" s="44" t="s">
        <v>586</v>
      </c>
      <c r="G179" s="42">
        <v>2</v>
      </c>
    </row>
    <row r="180" spans="1:7" s="38" customFormat="1" outlineLevel="1">
      <c r="A180" s="68"/>
      <c r="B180" s="54"/>
      <c r="C180" s="61"/>
      <c r="D180" s="55" t="s">
        <v>885</v>
      </c>
      <c r="E180" s="40" t="s">
        <v>886</v>
      </c>
      <c r="F180" s="44" t="s">
        <v>586</v>
      </c>
      <c r="G180" s="42">
        <v>2</v>
      </c>
    </row>
    <row r="181" spans="1:7" s="38" customFormat="1" ht="30" outlineLevel="1">
      <c r="A181" s="68"/>
      <c r="B181" s="54"/>
      <c r="C181" s="61"/>
      <c r="D181" s="55" t="s">
        <v>887</v>
      </c>
      <c r="E181" s="40" t="s">
        <v>888</v>
      </c>
      <c r="F181" s="44" t="s">
        <v>586</v>
      </c>
      <c r="G181" s="42">
        <v>1</v>
      </c>
    </row>
    <row r="182" spans="1:7" s="38" customFormat="1" outlineLevel="1">
      <c r="A182" s="68"/>
      <c r="B182" s="54"/>
      <c r="C182" s="61"/>
      <c r="D182" s="55" t="s">
        <v>889</v>
      </c>
      <c r="E182" s="40" t="s">
        <v>890</v>
      </c>
      <c r="F182" s="41" t="s">
        <v>537</v>
      </c>
      <c r="G182" s="42">
        <v>640</v>
      </c>
    </row>
    <row r="183" spans="1:7" s="38" customFormat="1" ht="30" outlineLevel="1">
      <c r="A183" s="68"/>
      <c r="B183" s="54"/>
      <c r="C183" s="61"/>
      <c r="D183" s="55" t="s">
        <v>891</v>
      </c>
      <c r="E183" s="40" t="s">
        <v>892</v>
      </c>
      <c r="F183" s="41" t="s">
        <v>537</v>
      </c>
      <c r="G183" s="42">
        <v>775</v>
      </c>
    </row>
    <row r="184" spans="1:7" s="38" customFormat="1" ht="30" outlineLevel="1">
      <c r="A184" s="68"/>
      <c r="B184" s="54"/>
      <c r="C184" s="61"/>
      <c r="D184" s="55" t="s">
        <v>893</v>
      </c>
      <c r="E184" s="40" t="s">
        <v>894</v>
      </c>
      <c r="F184" s="41" t="s">
        <v>537</v>
      </c>
      <c r="G184" s="42">
        <v>320</v>
      </c>
    </row>
    <row r="185" spans="1:7" s="38" customFormat="1" outlineLevel="1">
      <c r="A185" s="68"/>
      <c r="B185" s="54"/>
      <c r="C185" s="61"/>
      <c r="D185" s="55" t="s">
        <v>895</v>
      </c>
      <c r="E185" s="40" t="s">
        <v>896</v>
      </c>
      <c r="F185" s="41" t="s">
        <v>537</v>
      </c>
      <c r="G185" s="42">
        <v>173</v>
      </c>
    </row>
    <row r="186" spans="1:7" s="38" customFormat="1" outlineLevel="1">
      <c r="A186" s="68"/>
      <c r="B186" s="54"/>
      <c r="C186" s="61"/>
      <c r="D186" s="55" t="s">
        <v>897</v>
      </c>
      <c r="E186" s="40" t="s">
        <v>898</v>
      </c>
      <c r="F186" s="41" t="s">
        <v>537</v>
      </c>
      <c r="G186" s="42">
        <v>211</v>
      </c>
    </row>
    <row r="187" spans="1:7" s="38" customFormat="1" ht="30" outlineLevel="1">
      <c r="A187" s="68"/>
      <c r="B187" s="54"/>
      <c r="C187" s="61"/>
      <c r="D187" s="55" t="s">
        <v>899</v>
      </c>
      <c r="E187" s="40" t="s">
        <v>900</v>
      </c>
      <c r="F187" s="41" t="s">
        <v>537</v>
      </c>
      <c r="G187" s="42">
        <v>742</v>
      </c>
    </row>
    <row r="188" spans="1:7" s="38" customFormat="1" outlineLevel="1">
      <c r="A188" s="68"/>
      <c r="B188" s="54"/>
      <c r="C188" s="61"/>
      <c r="D188" s="55" t="s">
        <v>901</v>
      </c>
      <c r="E188" s="40" t="s">
        <v>902</v>
      </c>
      <c r="F188" s="44" t="s">
        <v>586</v>
      </c>
      <c r="G188" s="42">
        <v>34</v>
      </c>
    </row>
    <row r="189" spans="1:7" s="38" customFormat="1" outlineLevel="1">
      <c r="A189" s="68"/>
      <c r="B189" s="54"/>
      <c r="C189" s="61"/>
      <c r="D189" s="55" t="s">
        <v>903</v>
      </c>
      <c r="E189" s="40" t="s">
        <v>359</v>
      </c>
      <c r="F189" s="44" t="s">
        <v>537</v>
      </c>
      <c r="G189" s="42">
        <v>200</v>
      </c>
    </row>
    <row r="190" spans="1:7" s="38" customFormat="1" ht="16.5" customHeight="1" outlineLevel="1">
      <c r="A190" s="68"/>
      <c r="B190" s="54"/>
      <c r="C190" s="61"/>
      <c r="D190" s="55" t="s">
        <v>904</v>
      </c>
      <c r="E190" s="40" t="s">
        <v>905</v>
      </c>
      <c r="F190" s="44" t="s">
        <v>586</v>
      </c>
      <c r="G190" s="42">
        <v>13</v>
      </c>
    </row>
    <row r="191" spans="1:7" s="38" customFormat="1" outlineLevel="1">
      <c r="A191" s="68"/>
      <c r="B191" s="54"/>
      <c r="C191" s="61"/>
      <c r="D191" s="55" t="s">
        <v>907</v>
      </c>
      <c r="E191" s="40" t="s">
        <v>908</v>
      </c>
      <c r="F191" s="44" t="s">
        <v>586</v>
      </c>
      <c r="G191" s="42">
        <v>1</v>
      </c>
    </row>
    <row r="192" spans="1:7" s="38" customFormat="1" outlineLevel="1">
      <c r="A192" s="39"/>
      <c r="B192" s="43"/>
      <c r="C192" s="56"/>
      <c r="D192" s="47" t="s">
        <v>909</v>
      </c>
      <c r="E192" s="9" t="s">
        <v>910</v>
      </c>
      <c r="F192" s="44"/>
      <c r="G192" s="42"/>
    </row>
    <row r="193" spans="1:44" s="38" customFormat="1" ht="45" outlineLevel="1">
      <c r="A193" s="68"/>
      <c r="B193" s="54"/>
      <c r="C193" s="61"/>
      <c r="D193" s="55" t="s">
        <v>911</v>
      </c>
      <c r="E193" s="40" t="s">
        <v>912</v>
      </c>
      <c r="F193" s="41" t="s">
        <v>537</v>
      </c>
      <c r="G193" s="42">
        <v>7000</v>
      </c>
    </row>
    <row r="194" spans="1:44" s="38" customFormat="1" ht="30" outlineLevel="1">
      <c r="A194" s="68"/>
      <c r="B194" s="54"/>
      <c r="C194" s="61"/>
      <c r="D194" s="55" t="s">
        <v>913</v>
      </c>
      <c r="E194" s="40" t="s">
        <v>914</v>
      </c>
      <c r="F194" s="41" t="s">
        <v>537</v>
      </c>
      <c r="G194" s="42">
        <v>11603</v>
      </c>
    </row>
    <row r="195" spans="1:44" s="38" customFormat="1" ht="30" outlineLevel="1">
      <c r="A195" s="68"/>
      <c r="B195" s="54"/>
      <c r="C195" s="61"/>
      <c r="D195" s="55" t="s">
        <v>915</v>
      </c>
      <c r="E195" s="40" t="s">
        <v>916</v>
      </c>
      <c r="F195" s="41" t="s">
        <v>537</v>
      </c>
      <c r="G195" s="42">
        <v>11603</v>
      </c>
    </row>
    <row r="196" spans="1:44" s="38" customFormat="1" outlineLevel="1">
      <c r="A196" s="68"/>
      <c r="B196" s="54"/>
      <c r="C196" s="61"/>
      <c r="D196" s="55" t="s">
        <v>917</v>
      </c>
      <c r="E196" s="40" t="s">
        <v>918</v>
      </c>
      <c r="F196" s="44" t="s">
        <v>586</v>
      </c>
      <c r="G196" s="42">
        <v>38</v>
      </c>
    </row>
    <row r="197" spans="1:44" s="38" customFormat="1" ht="36" customHeight="1" outlineLevel="1">
      <c r="A197" s="68"/>
      <c r="B197" s="54"/>
      <c r="C197" s="61"/>
      <c r="D197" s="55" t="s">
        <v>919</v>
      </c>
      <c r="E197" s="40" t="s">
        <v>920</v>
      </c>
      <c r="F197" s="41" t="s">
        <v>537</v>
      </c>
      <c r="G197" s="42">
        <v>1722</v>
      </c>
    </row>
    <row r="198" spans="1:44" s="38" customFormat="1" ht="30" outlineLevel="1">
      <c r="A198" s="68"/>
      <c r="B198" s="54"/>
      <c r="C198" s="61"/>
      <c r="D198" s="55" t="s">
        <v>921</v>
      </c>
      <c r="E198" s="40" t="s">
        <v>385</v>
      </c>
      <c r="F198" s="44" t="s">
        <v>586</v>
      </c>
      <c r="G198" s="42">
        <v>4</v>
      </c>
    </row>
    <row r="199" spans="1:44" s="38" customFormat="1" ht="30" outlineLevel="1">
      <c r="A199" s="68"/>
      <c r="B199" s="54"/>
      <c r="C199" s="61"/>
      <c r="D199" s="55" t="s">
        <v>922</v>
      </c>
      <c r="E199" s="40" t="s">
        <v>386</v>
      </c>
      <c r="F199" s="44" t="s">
        <v>586</v>
      </c>
      <c r="G199" s="42">
        <v>2</v>
      </c>
    </row>
    <row r="200" spans="1:44" s="38" customFormat="1" ht="17.25" customHeight="1" outlineLevel="1">
      <c r="A200" s="68"/>
      <c r="B200" s="54"/>
      <c r="C200" s="61"/>
      <c r="D200" s="55" t="s">
        <v>923</v>
      </c>
      <c r="E200" s="57" t="s">
        <v>387</v>
      </c>
      <c r="F200" s="44" t="s">
        <v>586</v>
      </c>
      <c r="G200" s="42">
        <v>1</v>
      </c>
    </row>
    <row r="201" spans="1:44" s="38" customFormat="1" outlineLevel="1">
      <c r="A201" s="68"/>
      <c r="B201" s="54"/>
      <c r="C201" s="61"/>
      <c r="D201" s="55" t="s">
        <v>924</v>
      </c>
      <c r="E201" s="40" t="s">
        <v>925</v>
      </c>
      <c r="F201" s="44" t="s">
        <v>586</v>
      </c>
      <c r="G201" s="42">
        <v>6</v>
      </c>
    </row>
    <row r="202" spans="1:44" s="38" customFormat="1" outlineLevel="1">
      <c r="A202" s="68"/>
      <c r="B202" s="54"/>
      <c r="C202" s="61"/>
      <c r="D202" s="55" t="s">
        <v>926</v>
      </c>
      <c r="E202" s="40" t="s">
        <v>927</v>
      </c>
      <c r="F202" s="44" t="s">
        <v>586</v>
      </c>
      <c r="G202" s="42">
        <v>4</v>
      </c>
    </row>
    <row r="203" spans="1:44" s="38" customFormat="1" outlineLevel="1">
      <c r="A203" s="68"/>
      <c r="B203" s="54"/>
      <c r="C203" s="61"/>
      <c r="D203" s="55" t="s">
        <v>928</v>
      </c>
      <c r="E203" s="40" t="s">
        <v>929</v>
      </c>
      <c r="F203" s="44" t="s">
        <v>586</v>
      </c>
      <c r="G203" s="42">
        <v>12</v>
      </c>
    </row>
    <row r="204" spans="1:44" s="38" customFormat="1" outlineLevel="1">
      <c r="A204" s="68"/>
      <c r="B204" s="54"/>
      <c r="C204" s="61"/>
      <c r="D204" s="55" t="s">
        <v>930</v>
      </c>
      <c r="E204" s="40" t="s">
        <v>931</v>
      </c>
      <c r="F204" s="44" t="s">
        <v>586</v>
      </c>
      <c r="G204" s="42">
        <v>35</v>
      </c>
    </row>
    <row r="205" spans="1:44" s="38" customFormat="1" outlineLevel="1">
      <c r="A205" s="68"/>
      <c r="B205" s="54"/>
      <c r="C205" s="61"/>
      <c r="D205" s="55" t="s">
        <v>932</v>
      </c>
      <c r="E205" s="40" t="s">
        <v>256</v>
      </c>
      <c r="F205" s="44" t="s">
        <v>570</v>
      </c>
      <c r="G205" s="42">
        <v>1115</v>
      </c>
    </row>
    <row r="206" spans="1:44" s="38" customFormat="1" outlineLevel="1">
      <c r="A206" s="68"/>
      <c r="B206" s="54"/>
      <c r="C206" s="61"/>
      <c r="D206" s="55" t="s">
        <v>933</v>
      </c>
      <c r="E206" s="40" t="s">
        <v>934</v>
      </c>
      <c r="F206" s="41" t="s">
        <v>537</v>
      </c>
      <c r="G206" s="42">
        <v>1551</v>
      </c>
    </row>
    <row r="207" spans="1:44" s="38" customFormat="1" outlineLevel="1">
      <c r="A207" s="68"/>
      <c r="B207" s="54"/>
      <c r="C207" s="61"/>
      <c r="D207" s="55" t="s">
        <v>935</v>
      </c>
      <c r="E207" s="40" t="s">
        <v>936</v>
      </c>
      <c r="F207" s="41" t="s">
        <v>537</v>
      </c>
      <c r="G207" s="42">
        <v>100</v>
      </c>
    </row>
    <row r="208" spans="1:44" s="82" customFormat="1">
      <c r="A208" s="102">
        <v>3</v>
      </c>
      <c r="B208" s="76" t="s">
        <v>937</v>
      </c>
      <c r="C208" s="77" t="s">
        <v>938</v>
      </c>
      <c r="D208" s="78"/>
      <c r="E208" s="79"/>
      <c r="F208" s="80"/>
      <c r="G208" s="81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F208" s="38"/>
      <c r="AG208" s="38"/>
      <c r="AH208" s="38"/>
      <c r="AI208" s="38"/>
      <c r="AJ208" s="38"/>
      <c r="AK208" s="38"/>
      <c r="AL208" s="38"/>
      <c r="AM208" s="38"/>
      <c r="AN208" s="38"/>
      <c r="AO208" s="38"/>
      <c r="AP208" s="38"/>
      <c r="AQ208" s="38"/>
      <c r="AR208" s="38"/>
    </row>
    <row r="209" spans="1:44" s="75" customFormat="1">
      <c r="A209" s="193" t="s">
        <v>482</v>
      </c>
      <c r="B209" s="194"/>
      <c r="C209" s="195"/>
      <c r="D209" s="84"/>
      <c r="E209" s="85"/>
      <c r="F209" s="84"/>
      <c r="G209" s="85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</row>
    <row r="210" spans="1:44" s="75" customFormat="1">
      <c r="A210" s="1"/>
      <c r="B210" s="2"/>
      <c r="C210" s="56"/>
      <c r="D210" s="190" t="s">
        <v>483</v>
      </c>
      <c r="E210" s="191"/>
      <c r="F210" s="191"/>
      <c r="G210" s="192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</row>
    <row r="211" spans="1:44" s="82" customFormat="1">
      <c r="A211" s="102" t="s">
        <v>939</v>
      </c>
      <c r="B211" s="76" t="s">
        <v>940</v>
      </c>
      <c r="C211" s="77" t="s">
        <v>941</v>
      </c>
      <c r="D211" s="78"/>
      <c r="E211" s="79"/>
      <c r="F211" s="80"/>
      <c r="G211" s="81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  <c r="AJ211" s="38"/>
      <c r="AK211" s="38"/>
      <c r="AL211" s="38"/>
      <c r="AM211" s="38"/>
      <c r="AN211" s="38"/>
      <c r="AO211" s="38"/>
      <c r="AP211" s="38"/>
      <c r="AQ211" s="38"/>
      <c r="AR211" s="38"/>
    </row>
    <row r="212" spans="1:44" s="75" customFormat="1">
      <c r="A212" s="193" t="s">
        <v>432</v>
      </c>
      <c r="B212" s="194"/>
      <c r="C212" s="195"/>
      <c r="D212" s="83"/>
      <c r="E212" s="74"/>
      <c r="F212" s="84"/>
      <c r="G212" s="85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  <c r="AJ212" s="38"/>
      <c r="AK212" s="38"/>
      <c r="AL212" s="38"/>
      <c r="AM212" s="38"/>
      <c r="AN212" s="38"/>
      <c r="AO212" s="38"/>
      <c r="AP212" s="38"/>
      <c r="AQ212" s="38"/>
      <c r="AR212" s="38"/>
    </row>
    <row r="213" spans="1:44" s="75" customFormat="1">
      <c r="A213" s="1"/>
      <c r="B213" s="2"/>
      <c r="C213" s="56"/>
      <c r="D213" s="190" t="s">
        <v>433</v>
      </c>
      <c r="E213" s="191"/>
      <c r="F213" s="191"/>
      <c r="G213" s="192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  <c r="AJ213" s="38"/>
      <c r="AK213" s="38"/>
      <c r="AL213" s="38"/>
      <c r="AM213" s="38"/>
      <c r="AN213" s="38"/>
      <c r="AO213" s="38"/>
      <c r="AP213" s="38"/>
      <c r="AQ213" s="38"/>
      <c r="AR213" s="38"/>
    </row>
    <row r="214" spans="1:44" s="38" customFormat="1" outlineLevel="1">
      <c r="A214" s="39"/>
      <c r="B214" s="43"/>
      <c r="C214" s="56"/>
      <c r="D214" s="11" t="s">
        <v>942</v>
      </c>
      <c r="E214" s="9" t="s">
        <v>943</v>
      </c>
      <c r="F214" s="44"/>
      <c r="G214" s="45"/>
    </row>
    <row r="215" spans="1:44" s="38" customFormat="1" ht="15" customHeight="1" outlineLevel="1">
      <c r="A215" s="39"/>
      <c r="B215" s="43"/>
      <c r="C215" s="56"/>
      <c r="D215" s="55" t="s">
        <v>944</v>
      </c>
      <c r="E215" s="51" t="s">
        <v>375</v>
      </c>
      <c r="F215" s="44" t="s">
        <v>537</v>
      </c>
      <c r="G215" s="42">
        <v>24150</v>
      </c>
    </row>
    <row r="216" spans="1:44" s="38" customFormat="1" ht="15" customHeight="1" outlineLevel="1">
      <c r="A216" s="39"/>
      <c r="B216" s="43"/>
      <c r="C216" s="56"/>
      <c r="D216" s="55" t="s">
        <v>945</v>
      </c>
      <c r="E216" s="51" t="s">
        <v>374</v>
      </c>
      <c r="F216" s="44" t="s">
        <v>537</v>
      </c>
      <c r="G216" s="42">
        <v>24150</v>
      </c>
    </row>
    <row r="217" spans="1:44" s="38" customFormat="1" ht="15" customHeight="1" outlineLevel="1">
      <c r="A217" s="39"/>
      <c r="B217" s="43"/>
      <c r="C217" s="56"/>
      <c r="D217" s="55" t="s">
        <v>946</v>
      </c>
      <c r="E217" s="57" t="s">
        <v>378</v>
      </c>
      <c r="F217" s="41" t="s">
        <v>537</v>
      </c>
      <c r="G217" s="50">
        <v>33256</v>
      </c>
    </row>
    <row r="218" spans="1:44" s="38" customFormat="1" ht="15.75" customHeight="1" outlineLevel="1">
      <c r="A218" s="39"/>
      <c r="B218" s="43"/>
      <c r="C218" s="56"/>
      <c r="D218" s="55" t="s">
        <v>947</v>
      </c>
      <c r="E218" s="57" t="s">
        <v>379</v>
      </c>
      <c r="F218" s="41" t="s">
        <v>537</v>
      </c>
      <c r="G218" s="42">
        <v>1500</v>
      </c>
    </row>
    <row r="219" spans="1:44" s="38" customFormat="1" outlineLevel="1">
      <c r="A219" s="39"/>
      <c r="B219" s="43"/>
      <c r="C219" s="56"/>
      <c r="D219" s="55" t="s">
        <v>949</v>
      </c>
      <c r="E219" s="57" t="s">
        <v>948</v>
      </c>
      <c r="F219" s="41" t="s">
        <v>537</v>
      </c>
      <c r="G219" s="42">
        <v>2700</v>
      </c>
    </row>
    <row r="220" spans="1:44" s="38" customFormat="1" outlineLevel="1">
      <c r="A220" s="39"/>
      <c r="B220" s="43"/>
      <c r="C220" s="56"/>
      <c r="D220" s="55" t="s">
        <v>950</v>
      </c>
      <c r="E220" s="51" t="s">
        <v>342</v>
      </c>
      <c r="F220" s="49" t="s">
        <v>538</v>
      </c>
      <c r="G220" s="50">
        <v>7897</v>
      </c>
    </row>
    <row r="221" spans="1:44" s="38" customFormat="1" outlineLevel="1">
      <c r="A221" s="39"/>
      <c r="B221" s="43"/>
      <c r="C221" s="56"/>
      <c r="D221" s="55" t="s">
        <v>952</v>
      </c>
      <c r="E221" s="51" t="s">
        <v>495</v>
      </c>
      <c r="F221" s="49" t="s">
        <v>538</v>
      </c>
      <c r="G221" s="50">
        <v>22800</v>
      </c>
    </row>
    <row r="222" spans="1:44" s="38" customFormat="1" outlineLevel="1">
      <c r="A222" s="39"/>
      <c r="B222" s="43"/>
      <c r="C222" s="56"/>
      <c r="D222" s="55" t="s">
        <v>953</v>
      </c>
      <c r="E222" s="51" t="s">
        <v>360</v>
      </c>
      <c r="F222" s="49" t="s">
        <v>954</v>
      </c>
      <c r="G222" s="50">
        <v>7470</v>
      </c>
    </row>
    <row r="223" spans="1:44" s="38" customFormat="1" outlineLevel="1">
      <c r="A223" s="39"/>
      <c r="B223" s="43"/>
      <c r="C223" s="56"/>
      <c r="D223" s="55" t="s">
        <v>373</v>
      </c>
      <c r="E223" s="57" t="s">
        <v>951</v>
      </c>
      <c r="F223" s="41" t="s">
        <v>537</v>
      </c>
      <c r="G223" s="42">
        <v>570</v>
      </c>
    </row>
    <row r="224" spans="1:44" s="38" customFormat="1" outlineLevel="1">
      <c r="A224" s="39"/>
      <c r="B224" s="43"/>
      <c r="C224" s="56"/>
      <c r="D224" s="55" t="s">
        <v>376</v>
      </c>
      <c r="E224" s="57" t="s">
        <v>393</v>
      </c>
      <c r="F224" s="41" t="s">
        <v>538</v>
      </c>
      <c r="G224" s="42">
        <v>275</v>
      </c>
    </row>
    <row r="225" spans="1:7" s="38" customFormat="1" outlineLevel="1">
      <c r="A225" s="39"/>
      <c r="B225" s="43"/>
      <c r="C225" s="56"/>
      <c r="D225" s="11" t="s">
        <v>955</v>
      </c>
      <c r="E225" s="9" t="s">
        <v>546</v>
      </c>
      <c r="F225" s="41"/>
      <c r="G225" s="42"/>
    </row>
    <row r="226" spans="1:7" s="38" customFormat="1" outlineLevel="1">
      <c r="A226" s="39"/>
      <c r="B226" s="43"/>
      <c r="C226" s="56"/>
      <c r="D226" s="55" t="s">
        <v>956</v>
      </c>
      <c r="E226" s="40" t="s">
        <v>957</v>
      </c>
      <c r="F226" s="41" t="s">
        <v>538</v>
      </c>
      <c r="G226" s="42">
        <v>352</v>
      </c>
    </row>
    <row r="227" spans="1:7" s="38" customFormat="1" outlineLevel="1">
      <c r="A227" s="39"/>
      <c r="B227" s="43"/>
      <c r="C227" s="56"/>
      <c r="D227" s="55" t="s">
        <v>958</v>
      </c>
      <c r="E227" s="40" t="s">
        <v>959</v>
      </c>
      <c r="F227" s="41" t="s">
        <v>538</v>
      </c>
      <c r="G227" s="42">
        <v>528</v>
      </c>
    </row>
    <row r="228" spans="1:7" s="38" customFormat="1" outlineLevel="1">
      <c r="A228" s="39"/>
      <c r="B228" s="43"/>
      <c r="C228" s="56"/>
      <c r="D228" s="55" t="s">
        <v>960</v>
      </c>
      <c r="E228" s="40" t="s">
        <v>961</v>
      </c>
      <c r="F228" s="41" t="s">
        <v>954</v>
      </c>
      <c r="G228" s="42">
        <v>310</v>
      </c>
    </row>
    <row r="229" spans="1:7" s="38" customFormat="1" outlineLevel="1">
      <c r="A229" s="39"/>
      <c r="B229" s="43"/>
      <c r="C229" s="56"/>
      <c r="D229" s="11" t="s">
        <v>962</v>
      </c>
      <c r="E229" s="9" t="s">
        <v>545</v>
      </c>
      <c r="F229" s="41"/>
      <c r="G229" s="42"/>
    </row>
    <row r="230" spans="1:7" s="38" customFormat="1" outlineLevel="1">
      <c r="A230" s="39"/>
      <c r="B230" s="43"/>
      <c r="C230" s="56"/>
      <c r="D230" s="55" t="s">
        <v>963</v>
      </c>
      <c r="E230" s="40" t="s">
        <v>957</v>
      </c>
      <c r="F230" s="41" t="s">
        <v>538</v>
      </c>
      <c r="G230" s="42">
        <v>552</v>
      </c>
    </row>
    <row r="231" spans="1:7" s="38" customFormat="1" outlineLevel="1">
      <c r="A231" s="39"/>
      <c r="B231" s="43"/>
      <c r="C231" s="56"/>
      <c r="D231" s="55" t="s">
        <v>964</v>
      </c>
      <c r="E231" s="40" t="s">
        <v>959</v>
      </c>
      <c r="F231" s="41" t="s">
        <v>538</v>
      </c>
      <c r="G231" s="42">
        <v>828</v>
      </c>
    </row>
    <row r="232" spans="1:7" s="38" customFormat="1" outlineLevel="1">
      <c r="A232" s="39"/>
      <c r="B232" s="43"/>
      <c r="C232" s="56"/>
      <c r="D232" s="55" t="s">
        <v>965</v>
      </c>
      <c r="E232" s="40" t="s">
        <v>966</v>
      </c>
      <c r="F232" s="41" t="s">
        <v>954</v>
      </c>
      <c r="G232" s="42">
        <v>420</v>
      </c>
    </row>
    <row r="233" spans="1:7" s="38" customFormat="1" ht="15.75" customHeight="1" outlineLevel="1">
      <c r="A233" s="39"/>
      <c r="B233" s="43"/>
      <c r="C233" s="56"/>
      <c r="D233" s="11" t="s">
        <v>967</v>
      </c>
      <c r="E233" s="9" t="s">
        <v>968</v>
      </c>
      <c r="F233" s="41"/>
      <c r="G233" s="42"/>
    </row>
    <row r="234" spans="1:7" s="38" customFormat="1" outlineLevel="1">
      <c r="A234" s="39"/>
      <c r="B234" s="43"/>
      <c r="C234" s="56"/>
      <c r="D234" s="55" t="s">
        <v>969</v>
      </c>
      <c r="E234" s="40" t="s">
        <v>957</v>
      </c>
      <c r="F234" s="41" t="s">
        <v>538</v>
      </c>
      <c r="G234" s="42">
        <v>170</v>
      </c>
    </row>
    <row r="235" spans="1:7" s="38" customFormat="1" outlineLevel="1">
      <c r="A235" s="39"/>
      <c r="B235" s="43"/>
      <c r="C235" s="56"/>
      <c r="D235" s="55" t="s">
        <v>970</v>
      </c>
      <c r="E235" s="40" t="s">
        <v>971</v>
      </c>
      <c r="F235" s="41" t="s">
        <v>954</v>
      </c>
      <c r="G235" s="42">
        <v>30</v>
      </c>
    </row>
    <row r="236" spans="1:7" s="38" customFormat="1" outlineLevel="1">
      <c r="A236" s="39"/>
      <c r="B236" s="43"/>
      <c r="C236" s="56"/>
      <c r="D236" s="11" t="s">
        <v>972</v>
      </c>
      <c r="E236" s="9" t="s">
        <v>544</v>
      </c>
      <c r="F236" s="41"/>
      <c r="G236" s="42"/>
    </row>
    <row r="237" spans="1:7" s="38" customFormat="1" outlineLevel="1">
      <c r="A237" s="39"/>
      <c r="B237" s="43"/>
      <c r="C237" s="56"/>
      <c r="D237" s="55" t="s">
        <v>973</v>
      </c>
      <c r="E237" s="40" t="s">
        <v>957</v>
      </c>
      <c r="F237" s="41" t="s">
        <v>538</v>
      </c>
      <c r="G237" s="42">
        <v>1700</v>
      </c>
    </row>
    <row r="238" spans="1:7" s="38" customFormat="1" outlineLevel="1">
      <c r="A238" s="39"/>
      <c r="B238" s="43"/>
      <c r="C238" s="56"/>
      <c r="D238" s="55" t="s">
        <v>974</v>
      </c>
      <c r="E238" s="40" t="s">
        <v>975</v>
      </c>
      <c r="F238" s="41" t="s">
        <v>954</v>
      </c>
      <c r="G238" s="42">
        <v>430</v>
      </c>
    </row>
    <row r="239" spans="1:7" s="38" customFormat="1" outlineLevel="1">
      <c r="A239" s="39"/>
      <c r="B239" s="43"/>
      <c r="C239" s="56"/>
      <c r="D239" s="11" t="s">
        <v>976</v>
      </c>
      <c r="E239" s="9" t="s">
        <v>543</v>
      </c>
      <c r="F239" s="41"/>
      <c r="G239" s="42"/>
    </row>
    <row r="240" spans="1:7" s="38" customFormat="1" outlineLevel="1">
      <c r="A240" s="39"/>
      <c r="B240" s="43"/>
      <c r="C240" s="56"/>
      <c r="D240" s="55" t="s">
        <v>977</v>
      </c>
      <c r="E240" s="40" t="s">
        <v>957</v>
      </c>
      <c r="F240" s="41" t="s">
        <v>538</v>
      </c>
      <c r="G240" s="42">
        <v>5790</v>
      </c>
    </row>
    <row r="241" spans="1:7" s="38" customFormat="1" outlineLevel="1">
      <c r="A241" s="39"/>
      <c r="B241" s="43"/>
      <c r="C241" s="56"/>
      <c r="D241" s="55" t="s">
        <v>978</v>
      </c>
      <c r="E241" s="40" t="s">
        <v>979</v>
      </c>
      <c r="F241" s="41" t="s">
        <v>954</v>
      </c>
      <c r="G241" s="42">
        <v>680</v>
      </c>
    </row>
    <row r="242" spans="1:7" s="38" customFormat="1" outlineLevel="1">
      <c r="A242" s="39"/>
      <c r="B242" s="43"/>
      <c r="C242" s="56"/>
      <c r="D242" s="11" t="s">
        <v>980</v>
      </c>
      <c r="E242" s="9" t="s">
        <v>542</v>
      </c>
      <c r="F242" s="41"/>
      <c r="G242" s="42"/>
    </row>
    <row r="243" spans="1:7" s="38" customFormat="1" outlineLevel="1">
      <c r="A243" s="39"/>
      <c r="B243" s="43"/>
      <c r="C243" s="56"/>
      <c r="D243" s="55" t="s">
        <v>981</v>
      </c>
      <c r="E243" s="40" t="s">
        <v>957</v>
      </c>
      <c r="F243" s="41" t="s">
        <v>538</v>
      </c>
      <c r="G243" s="42">
        <v>250</v>
      </c>
    </row>
    <row r="244" spans="1:7" s="38" customFormat="1" outlineLevel="1">
      <c r="A244" s="39"/>
      <c r="B244" s="43"/>
      <c r="C244" s="56"/>
      <c r="D244" s="55" t="s">
        <v>982</v>
      </c>
      <c r="E244" s="40" t="s">
        <v>983</v>
      </c>
      <c r="F244" s="41" t="s">
        <v>954</v>
      </c>
      <c r="G244" s="42">
        <v>50</v>
      </c>
    </row>
    <row r="245" spans="1:7" s="38" customFormat="1" outlineLevel="1">
      <c r="A245" s="39"/>
      <c r="B245" s="43"/>
      <c r="C245" s="56"/>
      <c r="D245" s="11" t="s">
        <v>984</v>
      </c>
      <c r="E245" s="9" t="s">
        <v>541</v>
      </c>
      <c r="F245" s="41"/>
      <c r="G245" s="42"/>
    </row>
    <row r="246" spans="1:7" s="38" customFormat="1" outlineLevel="1">
      <c r="A246" s="39"/>
      <c r="B246" s="43"/>
      <c r="C246" s="56"/>
      <c r="D246" s="55" t="s">
        <v>985</v>
      </c>
      <c r="E246" s="40" t="s">
        <v>957</v>
      </c>
      <c r="F246" s="41" t="s">
        <v>538</v>
      </c>
      <c r="G246" s="42">
        <v>1910</v>
      </c>
    </row>
    <row r="247" spans="1:7" s="38" customFormat="1" outlineLevel="1">
      <c r="A247" s="39"/>
      <c r="B247" s="43"/>
      <c r="C247" s="56"/>
      <c r="D247" s="55" t="s">
        <v>986</v>
      </c>
      <c r="E247" s="40" t="s">
        <v>987</v>
      </c>
      <c r="F247" s="41" t="s">
        <v>954</v>
      </c>
      <c r="G247" s="42">
        <v>430</v>
      </c>
    </row>
    <row r="248" spans="1:7" s="38" customFormat="1" outlineLevel="1">
      <c r="A248" s="39"/>
      <c r="B248" s="43"/>
      <c r="C248" s="56"/>
      <c r="D248" s="11" t="s">
        <v>988</v>
      </c>
      <c r="E248" s="9" t="s">
        <v>540</v>
      </c>
      <c r="F248" s="41"/>
      <c r="G248" s="42"/>
    </row>
    <row r="249" spans="1:7" s="38" customFormat="1" outlineLevel="1">
      <c r="A249" s="39"/>
      <c r="B249" s="43"/>
      <c r="C249" s="56"/>
      <c r="D249" s="55" t="s">
        <v>989</v>
      </c>
      <c r="E249" s="40" t="s">
        <v>957</v>
      </c>
      <c r="F249" s="41" t="s">
        <v>538</v>
      </c>
      <c r="G249" s="42">
        <v>4380</v>
      </c>
    </row>
    <row r="250" spans="1:7" s="38" customFormat="1" outlineLevel="1">
      <c r="A250" s="39"/>
      <c r="B250" s="43"/>
      <c r="C250" s="56"/>
      <c r="D250" s="55" t="s">
        <v>990</v>
      </c>
      <c r="E250" s="40" t="s">
        <v>983</v>
      </c>
      <c r="F250" s="41" t="s">
        <v>954</v>
      </c>
      <c r="G250" s="42">
        <v>880</v>
      </c>
    </row>
    <row r="251" spans="1:7" s="38" customFormat="1" outlineLevel="1">
      <c r="A251" s="39"/>
      <c r="B251" s="43"/>
      <c r="C251" s="56"/>
      <c r="D251" s="11" t="s">
        <v>991</v>
      </c>
      <c r="E251" s="9" t="s">
        <v>539</v>
      </c>
      <c r="F251" s="41"/>
      <c r="G251" s="42"/>
    </row>
    <row r="252" spans="1:7" s="38" customFormat="1" outlineLevel="1">
      <c r="A252" s="39"/>
      <c r="B252" s="43"/>
      <c r="C252" s="56"/>
      <c r="D252" s="55" t="s">
        <v>992</v>
      </c>
      <c r="E252" s="40" t="s">
        <v>957</v>
      </c>
      <c r="F252" s="41" t="s">
        <v>538</v>
      </c>
      <c r="G252" s="42">
        <v>3070</v>
      </c>
    </row>
    <row r="253" spans="1:7" s="38" customFormat="1" outlineLevel="1">
      <c r="A253" s="39"/>
      <c r="B253" s="43"/>
      <c r="C253" s="56"/>
      <c r="D253" s="55" t="s">
        <v>993</v>
      </c>
      <c r="E253" s="40" t="s">
        <v>983</v>
      </c>
      <c r="F253" s="41" t="s">
        <v>954</v>
      </c>
      <c r="G253" s="42">
        <v>470</v>
      </c>
    </row>
    <row r="254" spans="1:7" s="38" customFormat="1" outlineLevel="1">
      <c r="A254" s="39"/>
      <c r="B254" s="43"/>
      <c r="C254" s="56"/>
      <c r="D254" s="11" t="s">
        <v>994</v>
      </c>
      <c r="E254" s="9" t="s">
        <v>995</v>
      </c>
      <c r="F254" s="41"/>
      <c r="G254" s="42"/>
    </row>
    <row r="255" spans="1:7" s="38" customFormat="1" outlineLevel="1">
      <c r="A255" s="39"/>
      <c r="B255" s="43"/>
      <c r="C255" s="56"/>
      <c r="D255" s="55" t="s">
        <v>996</v>
      </c>
      <c r="E255" s="40" t="s">
        <v>997</v>
      </c>
      <c r="F255" s="41" t="s">
        <v>538</v>
      </c>
      <c r="G255" s="42">
        <v>12700</v>
      </c>
    </row>
    <row r="256" spans="1:7" s="38" customFormat="1" outlineLevel="1">
      <c r="A256" s="39"/>
      <c r="B256" s="43"/>
      <c r="C256" s="56"/>
      <c r="D256" s="55" t="s">
        <v>998</v>
      </c>
      <c r="E256" s="40" t="s">
        <v>999</v>
      </c>
      <c r="F256" s="41" t="s">
        <v>954</v>
      </c>
      <c r="G256" s="42">
        <v>1590</v>
      </c>
    </row>
    <row r="257" spans="1:44" s="38" customFormat="1" outlineLevel="1">
      <c r="A257" s="39"/>
      <c r="B257" s="43"/>
      <c r="C257" s="56"/>
      <c r="D257" s="11" t="s">
        <v>1000</v>
      </c>
      <c r="E257" s="9" t="s">
        <v>1001</v>
      </c>
      <c r="F257" s="41"/>
      <c r="G257" s="42"/>
    </row>
    <row r="258" spans="1:44" s="38" customFormat="1" outlineLevel="1">
      <c r="A258" s="39"/>
      <c r="B258" s="43"/>
      <c r="C258" s="56"/>
      <c r="D258" s="55" t="s">
        <v>1002</v>
      </c>
      <c r="E258" s="40" t="s">
        <v>997</v>
      </c>
      <c r="F258" s="41" t="s">
        <v>538</v>
      </c>
      <c r="G258" s="42">
        <v>862</v>
      </c>
    </row>
    <row r="259" spans="1:44" s="38" customFormat="1" outlineLevel="1">
      <c r="A259" s="39"/>
      <c r="B259" s="43"/>
      <c r="C259" s="56"/>
      <c r="D259" s="55" t="s">
        <v>1003</v>
      </c>
      <c r="E259" s="40" t="s">
        <v>1004</v>
      </c>
      <c r="F259" s="41" t="s">
        <v>954</v>
      </c>
      <c r="G259" s="42">
        <v>30</v>
      </c>
    </row>
    <row r="260" spans="1:44" s="38" customFormat="1" outlineLevel="1">
      <c r="A260" s="39"/>
      <c r="B260" s="43"/>
      <c r="C260" s="56"/>
      <c r="D260" s="11" t="s">
        <v>1005</v>
      </c>
      <c r="E260" s="9" t="s">
        <v>1006</v>
      </c>
      <c r="F260" s="41"/>
      <c r="G260" s="42"/>
    </row>
    <row r="261" spans="1:44" s="38" customFormat="1" outlineLevel="1">
      <c r="A261" s="39"/>
      <c r="B261" s="43"/>
      <c r="C261" s="56"/>
      <c r="D261" s="55" t="s">
        <v>1007</v>
      </c>
      <c r="E261" s="40" t="s">
        <v>997</v>
      </c>
      <c r="F261" s="41" t="s">
        <v>538</v>
      </c>
      <c r="G261" s="42">
        <v>210</v>
      </c>
    </row>
    <row r="262" spans="1:44" s="38" customFormat="1" outlineLevel="1">
      <c r="A262" s="39"/>
      <c r="B262" s="43"/>
      <c r="C262" s="56"/>
      <c r="D262" s="55" t="s">
        <v>1008</v>
      </c>
      <c r="E262" s="40" t="s">
        <v>1009</v>
      </c>
      <c r="F262" s="41" t="s">
        <v>954</v>
      </c>
      <c r="G262" s="42">
        <v>30</v>
      </c>
    </row>
    <row r="263" spans="1:44" s="38" customFormat="1" outlineLevel="1">
      <c r="A263" s="39"/>
      <c r="B263" s="43"/>
      <c r="C263" s="56"/>
      <c r="D263" s="11" t="s">
        <v>1010</v>
      </c>
      <c r="E263" s="9" t="s">
        <v>555</v>
      </c>
      <c r="F263" s="41"/>
      <c r="G263" s="42"/>
    </row>
    <row r="264" spans="1:44" s="38" customFormat="1" outlineLevel="1">
      <c r="A264" s="39"/>
      <c r="B264" s="43"/>
      <c r="C264" s="56"/>
      <c r="D264" s="55" t="s">
        <v>1011</v>
      </c>
      <c r="E264" s="40" t="s">
        <v>957</v>
      </c>
      <c r="F264" s="41" t="s">
        <v>538</v>
      </c>
      <c r="G264" s="42">
        <v>830</v>
      </c>
    </row>
    <row r="265" spans="1:44" s="38" customFormat="1" outlineLevel="1">
      <c r="A265" s="39"/>
      <c r="B265" s="43"/>
      <c r="C265" s="56"/>
      <c r="D265" s="55" t="s">
        <v>1012</v>
      </c>
      <c r="E265" s="40" t="s">
        <v>1013</v>
      </c>
      <c r="F265" s="41" t="s">
        <v>954</v>
      </c>
      <c r="G265" s="42">
        <v>130</v>
      </c>
    </row>
    <row r="266" spans="1:44" s="82" customFormat="1">
      <c r="A266" s="102" t="s">
        <v>1014</v>
      </c>
      <c r="B266" s="76" t="s">
        <v>1015</v>
      </c>
      <c r="C266" s="77" t="s">
        <v>427</v>
      </c>
      <c r="D266" s="78"/>
      <c r="E266" s="79"/>
      <c r="F266" s="80"/>
      <c r="G266" s="81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  <c r="AJ266" s="38"/>
      <c r="AK266" s="38"/>
      <c r="AL266" s="38"/>
      <c r="AM266" s="38"/>
      <c r="AN266" s="38"/>
      <c r="AO266" s="38"/>
      <c r="AP266" s="38"/>
      <c r="AQ266" s="38"/>
      <c r="AR266" s="38"/>
    </row>
    <row r="267" spans="1:44" s="75" customFormat="1">
      <c r="A267" s="193" t="s">
        <v>434</v>
      </c>
      <c r="B267" s="194"/>
      <c r="C267" s="195"/>
      <c r="D267" s="83"/>
      <c r="E267" s="74"/>
      <c r="F267" s="84"/>
      <c r="G267" s="85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  <c r="AJ267" s="38"/>
      <c r="AK267" s="38"/>
      <c r="AL267" s="38"/>
      <c r="AM267" s="38"/>
      <c r="AN267" s="38"/>
      <c r="AO267" s="38"/>
      <c r="AP267" s="38"/>
      <c r="AQ267" s="38"/>
      <c r="AR267" s="38"/>
    </row>
    <row r="268" spans="1:44" s="75" customFormat="1">
      <c r="A268" s="1"/>
      <c r="B268" s="2"/>
      <c r="C268" s="56"/>
      <c r="D268" s="190" t="s">
        <v>435</v>
      </c>
      <c r="E268" s="191"/>
      <c r="F268" s="191"/>
      <c r="G268" s="192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38"/>
      <c r="AJ268" s="38"/>
      <c r="AK268" s="38"/>
      <c r="AL268" s="38"/>
      <c r="AM268" s="38"/>
      <c r="AN268" s="38"/>
      <c r="AO268" s="38"/>
      <c r="AP268" s="38"/>
      <c r="AQ268" s="38"/>
      <c r="AR268" s="38"/>
    </row>
    <row r="269" spans="1:44" s="38" customFormat="1" outlineLevel="1">
      <c r="A269" s="39"/>
      <c r="B269" s="43"/>
      <c r="C269" s="56"/>
      <c r="D269" s="54" t="s">
        <v>1016</v>
      </c>
      <c r="E269" s="9" t="s">
        <v>1017</v>
      </c>
      <c r="F269" s="41"/>
      <c r="G269" s="42"/>
    </row>
    <row r="270" spans="1:44" s="38" customFormat="1" outlineLevel="1">
      <c r="A270" s="39"/>
      <c r="B270" s="43"/>
      <c r="C270" s="56"/>
      <c r="D270" s="55" t="s">
        <v>1018</v>
      </c>
      <c r="E270" s="40" t="s">
        <v>1019</v>
      </c>
      <c r="F270" s="41" t="s">
        <v>954</v>
      </c>
      <c r="G270" s="42">
        <v>2160</v>
      </c>
    </row>
    <row r="271" spans="1:44" s="38" customFormat="1" outlineLevel="1">
      <c r="A271" s="39"/>
      <c r="B271" s="43"/>
      <c r="C271" s="56"/>
      <c r="D271" s="55" t="s">
        <v>1020</v>
      </c>
      <c r="E271" s="40" t="s">
        <v>1021</v>
      </c>
      <c r="F271" s="41" t="s">
        <v>954</v>
      </c>
      <c r="G271" s="42">
        <v>1110</v>
      </c>
    </row>
    <row r="272" spans="1:44" s="38" customFormat="1" outlineLevel="1">
      <c r="A272" s="39"/>
      <c r="B272" s="43"/>
      <c r="C272" s="56"/>
      <c r="D272" s="55" t="s">
        <v>1022</v>
      </c>
      <c r="E272" s="40" t="s">
        <v>1023</v>
      </c>
      <c r="F272" s="41" t="s">
        <v>954</v>
      </c>
      <c r="G272" s="42">
        <v>610</v>
      </c>
    </row>
    <row r="273" spans="1:44" s="38" customFormat="1" outlineLevel="1">
      <c r="A273" s="39"/>
      <c r="B273" s="43"/>
      <c r="C273" s="56"/>
      <c r="D273" s="55" t="s">
        <v>1024</v>
      </c>
      <c r="E273" s="40" t="s">
        <v>1025</v>
      </c>
      <c r="F273" s="41" t="s">
        <v>954</v>
      </c>
      <c r="G273" s="42">
        <v>70</v>
      </c>
    </row>
    <row r="274" spans="1:44" s="38" customFormat="1" outlineLevel="1">
      <c r="A274" s="39"/>
      <c r="B274" s="43"/>
      <c r="C274" s="56"/>
      <c r="D274" s="55" t="s">
        <v>1026</v>
      </c>
      <c r="E274" s="40" t="s">
        <v>1027</v>
      </c>
      <c r="F274" s="41" t="s">
        <v>954</v>
      </c>
      <c r="G274" s="42">
        <v>120</v>
      </c>
    </row>
    <row r="275" spans="1:44" s="38" customFormat="1" outlineLevel="1">
      <c r="A275" s="39"/>
      <c r="B275" s="43"/>
      <c r="C275" s="56"/>
      <c r="D275" s="55" t="s">
        <v>1028</v>
      </c>
      <c r="E275" s="40" t="s">
        <v>1029</v>
      </c>
      <c r="F275" s="41" t="s">
        <v>954</v>
      </c>
      <c r="G275" s="42">
        <v>190</v>
      </c>
    </row>
    <row r="276" spans="1:44" s="38" customFormat="1" outlineLevel="1">
      <c r="A276" s="39"/>
      <c r="B276" s="43"/>
      <c r="C276" s="56"/>
      <c r="D276" s="55" t="s">
        <v>1030</v>
      </c>
      <c r="E276" s="40" t="s">
        <v>1031</v>
      </c>
      <c r="F276" s="41" t="s">
        <v>954</v>
      </c>
      <c r="G276" s="42">
        <v>320</v>
      </c>
    </row>
    <row r="277" spans="1:44" s="38" customFormat="1" outlineLevel="1">
      <c r="A277" s="39"/>
      <c r="B277" s="43"/>
      <c r="C277" s="56"/>
      <c r="D277" s="55" t="s">
        <v>1032</v>
      </c>
      <c r="E277" s="40" t="s">
        <v>1033</v>
      </c>
      <c r="F277" s="41" t="s">
        <v>954</v>
      </c>
      <c r="G277" s="42">
        <v>241</v>
      </c>
    </row>
    <row r="278" spans="1:44" s="38" customFormat="1" outlineLevel="1">
      <c r="A278" s="39"/>
      <c r="B278" s="43"/>
      <c r="C278" s="56"/>
      <c r="D278" s="55" t="s">
        <v>1034</v>
      </c>
      <c r="E278" s="40" t="s">
        <v>1035</v>
      </c>
      <c r="F278" s="41" t="s">
        <v>954</v>
      </c>
      <c r="G278" s="34">
        <v>61</v>
      </c>
    </row>
    <row r="279" spans="1:44" s="82" customFormat="1">
      <c r="A279" s="102">
        <v>4</v>
      </c>
      <c r="B279" s="76"/>
      <c r="C279" s="77" t="s">
        <v>554</v>
      </c>
      <c r="D279" s="78"/>
      <c r="E279" s="79"/>
      <c r="F279" s="80"/>
      <c r="G279" s="81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H279" s="38"/>
      <c r="AI279" s="38"/>
      <c r="AJ279" s="38"/>
      <c r="AK279" s="38"/>
      <c r="AL279" s="38"/>
      <c r="AM279" s="38"/>
      <c r="AN279" s="38"/>
      <c r="AO279" s="38"/>
      <c r="AP279" s="38"/>
      <c r="AQ279" s="38"/>
      <c r="AR279" s="38"/>
    </row>
    <row r="280" spans="1:44" s="75" customFormat="1">
      <c r="A280" s="193" t="s">
        <v>481</v>
      </c>
      <c r="B280" s="194"/>
      <c r="C280" s="195"/>
      <c r="D280" s="84"/>
      <c r="E280" s="85"/>
      <c r="F280" s="84"/>
      <c r="G280" s="85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H280" s="38"/>
      <c r="AI280" s="38"/>
      <c r="AJ280" s="38"/>
      <c r="AK280" s="38"/>
      <c r="AL280" s="38"/>
      <c r="AM280" s="38"/>
      <c r="AN280" s="38"/>
      <c r="AO280" s="38"/>
      <c r="AP280" s="38"/>
      <c r="AQ280" s="38"/>
      <c r="AR280" s="38"/>
    </row>
    <row r="281" spans="1:44" s="75" customFormat="1">
      <c r="A281" s="1"/>
      <c r="B281" s="2"/>
      <c r="C281" s="56"/>
      <c r="D281" s="200" t="s">
        <v>484</v>
      </c>
      <c r="E281" s="201" t="s">
        <v>377</v>
      </c>
      <c r="F281" s="201"/>
      <c r="G281" s="202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</row>
    <row r="282" spans="1:44" s="82" customFormat="1" collapsed="1">
      <c r="A282" s="102" t="s">
        <v>1036</v>
      </c>
      <c r="B282" s="76" t="s">
        <v>1037</v>
      </c>
      <c r="C282" s="77" t="s">
        <v>1038</v>
      </c>
      <c r="D282" s="78"/>
      <c r="E282" s="79"/>
      <c r="F282" s="80"/>
      <c r="G282" s="81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</row>
    <row r="283" spans="1:44" s="75" customFormat="1">
      <c r="A283" s="193" t="s">
        <v>496</v>
      </c>
      <c r="B283" s="194"/>
      <c r="C283" s="195"/>
      <c r="D283" s="83"/>
      <c r="E283" s="74"/>
      <c r="F283" s="84"/>
      <c r="G283" s="85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</row>
    <row r="284" spans="1:44" s="75" customFormat="1">
      <c r="A284" s="1"/>
      <c r="B284" s="2"/>
      <c r="C284" s="56"/>
      <c r="D284" s="200" t="s">
        <v>436</v>
      </c>
      <c r="E284" s="201"/>
      <c r="F284" s="201"/>
      <c r="G284" s="202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</row>
    <row r="285" spans="1:44" s="38" customFormat="1" ht="15" customHeight="1" outlineLevel="1">
      <c r="A285" s="39"/>
      <c r="B285" s="43"/>
      <c r="C285" s="56"/>
      <c r="D285" s="54" t="s">
        <v>1039</v>
      </c>
      <c r="E285" s="57" t="s">
        <v>1040</v>
      </c>
      <c r="F285" s="44" t="s">
        <v>586</v>
      </c>
      <c r="G285" s="42">
        <v>1</v>
      </c>
    </row>
    <row r="286" spans="1:44" s="38" customFormat="1" ht="15" customHeight="1" outlineLevel="1">
      <c r="A286" s="39"/>
      <c r="B286" s="43"/>
      <c r="C286" s="56"/>
      <c r="D286" s="54" t="s">
        <v>1041</v>
      </c>
      <c r="E286" s="57" t="s">
        <v>259</v>
      </c>
      <c r="F286" s="44" t="s">
        <v>586</v>
      </c>
      <c r="G286" s="42">
        <v>1</v>
      </c>
    </row>
    <row r="287" spans="1:44" s="38" customFormat="1" outlineLevel="1">
      <c r="A287" s="39"/>
      <c r="B287" s="43"/>
      <c r="C287" s="56"/>
      <c r="D287" s="54" t="s">
        <v>1042</v>
      </c>
      <c r="E287" s="57" t="s">
        <v>1043</v>
      </c>
      <c r="F287" s="44" t="s">
        <v>586</v>
      </c>
      <c r="G287" s="42">
        <v>1</v>
      </c>
    </row>
    <row r="288" spans="1:44" s="38" customFormat="1" ht="15.75" customHeight="1" outlineLevel="1">
      <c r="A288" s="39"/>
      <c r="B288" s="43"/>
      <c r="C288" s="56"/>
      <c r="D288" s="54" t="s">
        <v>1044</v>
      </c>
      <c r="E288" s="57" t="s">
        <v>1045</v>
      </c>
      <c r="F288" s="44" t="s">
        <v>570</v>
      </c>
      <c r="G288" s="42">
        <v>21440</v>
      </c>
    </row>
    <row r="289" spans="1:7" s="38" customFormat="1" outlineLevel="1">
      <c r="A289" s="39"/>
      <c r="B289" s="43"/>
      <c r="C289" s="56"/>
      <c r="D289" s="54" t="s">
        <v>1046</v>
      </c>
      <c r="E289" s="57" t="s">
        <v>1047</v>
      </c>
      <c r="F289" s="44" t="s">
        <v>570</v>
      </c>
      <c r="G289" s="42">
        <v>2400</v>
      </c>
    </row>
    <row r="290" spans="1:7" s="38" customFormat="1" ht="15" customHeight="1" outlineLevel="1">
      <c r="A290" s="39"/>
      <c r="B290" s="43"/>
      <c r="C290" s="56"/>
      <c r="D290" s="54" t="s">
        <v>1048</v>
      </c>
      <c r="E290" s="57" t="s">
        <v>1049</v>
      </c>
      <c r="F290" s="44" t="s">
        <v>570</v>
      </c>
      <c r="G290" s="42">
        <v>1440</v>
      </c>
    </row>
    <row r="291" spans="1:7" s="38" customFormat="1" outlineLevel="1">
      <c r="A291" s="39"/>
      <c r="B291" s="43"/>
      <c r="C291" s="56"/>
      <c r="D291" s="54" t="s">
        <v>1050</v>
      </c>
      <c r="E291" s="57" t="s">
        <v>1051</v>
      </c>
      <c r="F291" s="44" t="s">
        <v>570</v>
      </c>
      <c r="G291" s="42">
        <v>462</v>
      </c>
    </row>
    <row r="292" spans="1:7" s="38" customFormat="1" outlineLevel="1">
      <c r="A292" s="39"/>
      <c r="B292" s="43"/>
      <c r="C292" s="56"/>
      <c r="D292" s="54" t="s">
        <v>1052</v>
      </c>
      <c r="E292" s="57" t="s">
        <v>1053</v>
      </c>
      <c r="F292" s="44" t="s">
        <v>570</v>
      </c>
      <c r="G292" s="42">
        <v>610</v>
      </c>
    </row>
    <row r="293" spans="1:7" s="38" customFormat="1" outlineLevel="1">
      <c r="A293" s="39"/>
      <c r="B293" s="43"/>
      <c r="C293" s="56"/>
      <c r="D293" s="54" t="s">
        <v>1054</v>
      </c>
      <c r="E293" s="57" t="s">
        <v>1055</v>
      </c>
      <c r="F293" s="41" t="s">
        <v>537</v>
      </c>
      <c r="G293" s="42">
        <v>300</v>
      </c>
    </row>
    <row r="294" spans="1:7" s="38" customFormat="1" ht="15" customHeight="1" outlineLevel="1">
      <c r="A294" s="39"/>
      <c r="B294" s="43"/>
      <c r="C294" s="56"/>
      <c r="D294" s="54" t="s">
        <v>1056</v>
      </c>
      <c r="E294" s="57" t="s">
        <v>1057</v>
      </c>
      <c r="F294" s="44" t="s">
        <v>586</v>
      </c>
      <c r="G294" s="42">
        <v>80</v>
      </c>
    </row>
    <row r="295" spans="1:7" s="38" customFormat="1" outlineLevel="1">
      <c r="A295" s="39"/>
      <c r="B295" s="43"/>
      <c r="C295" s="56"/>
      <c r="D295" s="54" t="s">
        <v>1058</v>
      </c>
      <c r="E295" s="57" t="s">
        <v>1059</v>
      </c>
      <c r="F295" s="44" t="s">
        <v>586</v>
      </c>
      <c r="G295" s="42">
        <v>36</v>
      </c>
    </row>
    <row r="296" spans="1:7" s="38" customFormat="1" outlineLevel="1">
      <c r="A296" s="39"/>
      <c r="B296" s="43"/>
      <c r="C296" s="56"/>
      <c r="D296" s="54" t="s">
        <v>1060</v>
      </c>
      <c r="E296" s="57" t="s">
        <v>1061</v>
      </c>
      <c r="F296" s="44" t="s">
        <v>586</v>
      </c>
      <c r="G296" s="42">
        <v>6</v>
      </c>
    </row>
    <row r="297" spans="1:7" s="38" customFormat="1" ht="16.5" customHeight="1" outlineLevel="1">
      <c r="A297" s="39"/>
      <c r="B297" s="43"/>
      <c r="C297" s="56"/>
      <c r="D297" s="54" t="s">
        <v>1062</v>
      </c>
      <c r="E297" s="57" t="s">
        <v>1063</v>
      </c>
      <c r="F297" s="44" t="s">
        <v>586</v>
      </c>
      <c r="G297" s="42">
        <v>6</v>
      </c>
    </row>
    <row r="298" spans="1:7" s="38" customFormat="1" ht="15.75" customHeight="1" outlineLevel="1">
      <c r="A298" s="39"/>
      <c r="B298" s="43"/>
      <c r="C298" s="56"/>
      <c r="D298" s="54" t="s">
        <v>1064</v>
      </c>
      <c r="E298" s="57" t="s">
        <v>1065</v>
      </c>
      <c r="F298" s="44" t="s">
        <v>586</v>
      </c>
      <c r="G298" s="42">
        <v>15</v>
      </c>
    </row>
    <row r="299" spans="1:7" s="38" customFormat="1" outlineLevel="1">
      <c r="A299" s="39"/>
      <c r="B299" s="43"/>
      <c r="C299" s="56"/>
      <c r="D299" s="54" t="s">
        <v>1066</v>
      </c>
      <c r="E299" s="57" t="s">
        <v>1067</v>
      </c>
      <c r="F299" s="44" t="s">
        <v>586</v>
      </c>
      <c r="G299" s="42">
        <v>63</v>
      </c>
    </row>
    <row r="300" spans="1:7" s="38" customFormat="1" outlineLevel="1">
      <c r="A300" s="39"/>
      <c r="B300" s="43"/>
      <c r="C300" s="56"/>
      <c r="D300" s="54" t="s">
        <v>1068</v>
      </c>
      <c r="E300" s="57" t="s">
        <v>1069</v>
      </c>
      <c r="F300" s="44" t="s">
        <v>586</v>
      </c>
      <c r="G300" s="42">
        <v>26</v>
      </c>
    </row>
    <row r="301" spans="1:7" s="38" customFormat="1" outlineLevel="1">
      <c r="A301" s="39"/>
      <c r="B301" s="43"/>
      <c r="C301" s="56"/>
      <c r="D301" s="54" t="s">
        <v>1070</v>
      </c>
      <c r="E301" s="57" t="s">
        <v>1071</v>
      </c>
      <c r="F301" s="44" t="s">
        <v>586</v>
      </c>
      <c r="G301" s="42">
        <v>45</v>
      </c>
    </row>
    <row r="302" spans="1:7" s="38" customFormat="1" ht="30" outlineLevel="1">
      <c r="A302" s="39"/>
      <c r="B302" s="43"/>
      <c r="C302" s="56"/>
      <c r="D302" s="54" t="s">
        <v>1072</v>
      </c>
      <c r="E302" s="57" t="s">
        <v>1073</v>
      </c>
      <c r="F302" s="44" t="s">
        <v>586</v>
      </c>
      <c r="G302" s="42">
        <v>63</v>
      </c>
    </row>
    <row r="303" spans="1:7" s="38" customFormat="1" ht="30" outlineLevel="1">
      <c r="A303" s="39"/>
      <c r="B303" s="43"/>
      <c r="C303" s="56"/>
      <c r="D303" s="54" t="s">
        <v>1074</v>
      </c>
      <c r="E303" s="57" t="s">
        <v>1075</v>
      </c>
      <c r="F303" s="44" t="s">
        <v>586</v>
      </c>
      <c r="G303" s="42">
        <v>11</v>
      </c>
    </row>
    <row r="304" spans="1:7" s="38" customFormat="1" ht="15.75" customHeight="1" outlineLevel="1">
      <c r="A304" s="39"/>
      <c r="B304" s="43"/>
      <c r="C304" s="56"/>
      <c r="D304" s="54" t="s">
        <v>1076</v>
      </c>
      <c r="E304" s="57" t="s">
        <v>1077</v>
      </c>
      <c r="F304" s="44" t="s">
        <v>586</v>
      </c>
      <c r="G304" s="42">
        <v>10</v>
      </c>
    </row>
    <row r="305" spans="1:7" s="38" customFormat="1" ht="33" customHeight="1" outlineLevel="1">
      <c r="A305" s="39"/>
      <c r="B305" s="43"/>
      <c r="C305" s="56"/>
      <c r="D305" s="54" t="s">
        <v>1078</v>
      </c>
      <c r="E305" s="57" t="s">
        <v>1079</v>
      </c>
      <c r="F305" s="44" t="s">
        <v>586</v>
      </c>
      <c r="G305" s="42">
        <v>44</v>
      </c>
    </row>
    <row r="306" spans="1:7" s="38" customFormat="1" ht="30" customHeight="1" outlineLevel="1">
      <c r="A306" s="39"/>
      <c r="B306" s="43"/>
      <c r="C306" s="56"/>
      <c r="D306" s="54" t="s">
        <v>1080</v>
      </c>
      <c r="E306" s="57" t="s">
        <v>1081</v>
      </c>
      <c r="F306" s="44" t="s">
        <v>586</v>
      </c>
      <c r="G306" s="42">
        <v>8</v>
      </c>
    </row>
    <row r="307" spans="1:7" s="38" customFormat="1" outlineLevel="1">
      <c r="A307" s="39"/>
      <c r="B307" s="43"/>
      <c r="C307" s="56"/>
      <c r="D307" s="54" t="s">
        <v>1082</v>
      </c>
      <c r="E307" s="57" t="s">
        <v>1083</v>
      </c>
      <c r="F307" s="44" t="s">
        <v>586</v>
      </c>
      <c r="G307" s="42">
        <v>75</v>
      </c>
    </row>
    <row r="308" spans="1:7" s="38" customFormat="1" outlineLevel="1">
      <c r="A308" s="39"/>
      <c r="B308" s="43"/>
      <c r="C308" s="56"/>
      <c r="D308" s="54" t="s">
        <v>1084</v>
      </c>
      <c r="E308" s="57" t="s">
        <v>1085</v>
      </c>
      <c r="F308" s="44" t="s">
        <v>586</v>
      </c>
      <c r="G308" s="42">
        <v>74</v>
      </c>
    </row>
    <row r="309" spans="1:7" s="38" customFormat="1" outlineLevel="1">
      <c r="A309" s="39"/>
      <c r="B309" s="43"/>
      <c r="C309" s="56"/>
      <c r="D309" s="54" t="s">
        <v>1086</v>
      </c>
      <c r="E309" s="57" t="s">
        <v>1087</v>
      </c>
      <c r="F309" s="44" t="s">
        <v>586</v>
      </c>
      <c r="G309" s="42">
        <v>36</v>
      </c>
    </row>
    <row r="310" spans="1:7" s="38" customFormat="1" ht="33" customHeight="1" outlineLevel="1">
      <c r="A310" s="39"/>
      <c r="B310" s="43"/>
      <c r="C310" s="56"/>
      <c r="D310" s="54" t="s">
        <v>1088</v>
      </c>
      <c r="E310" s="57" t="s">
        <v>1089</v>
      </c>
      <c r="F310" s="41" t="s">
        <v>537</v>
      </c>
      <c r="G310" s="42">
        <v>50500</v>
      </c>
    </row>
    <row r="311" spans="1:7" s="38" customFormat="1" ht="18" customHeight="1" outlineLevel="1">
      <c r="A311" s="39"/>
      <c r="B311" s="43"/>
      <c r="C311" s="56"/>
      <c r="D311" s="54" t="s">
        <v>1090</v>
      </c>
      <c r="E311" s="57" t="s">
        <v>1091</v>
      </c>
      <c r="F311" s="41" t="s">
        <v>537</v>
      </c>
      <c r="G311" s="42">
        <v>17500</v>
      </c>
    </row>
    <row r="312" spans="1:7" s="38" customFormat="1" ht="16.5" customHeight="1" outlineLevel="1">
      <c r="A312" s="39"/>
      <c r="B312" s="43"/>
      <c r="C312" s="56"/>
      <c r="D312" s="54" t="s">
        <v>1092</v>
      </c>
      <c r="E312" s="57" t="s">
        <v>1093</v>
      </c>
      <c r="F312" s="44" t="s">
        <v>586</v>
      </c>
      <c r="G312" s="42">
        <v>676</v>
      </c>
    </row>
    <row r="313" spans="1:7" s="38" customFormat="1" ht="31.5" customHeight="1" outlineLevel="1">
      <c r="A313" s="39"/>
      <c r="B313" s="43"/>
      <c r="C313" s="56"/>
      <c r="D313" s="54" t="s">
        <v>1094</v>
      </c>
      <c r="E313" s="57" t="s">
        <v>1095</v>
      </c>
      <c r="F313" s="41" t="s">
        <v>537</v>
      </c>
      <c r="G313" s="42">
        <v>2300</v>
      </c>
    </row>
    <row r="314" spans="1:7" s="38" customFormat="1" outlineLevel="1">
      <c r="A314" s="39"/>
      <c r="B314" s="43"/>
      <c r="C314" s="56"/>
      <c r="D314" s="54" t="s">
        <v>1096</v>
      </c>
      <c r="E314" s="57" t="s">
        <v>1097</v>
      </c>
      <c r="F314" s="44" t="s">
        <v>586</v>
      </c>
      <c r="G314" s="62">
        <v>2</v>
      </c>
    </row>
    <row r="315" spans="1:7" s="38" customFormat="1" outlineLevel="1">
      <c r="A315" s="39"/>
      <c r="B315" s="43"/>
      <c r="C315" s="56"/>
      <c r="D315" s="54" t="s">
        <v>1098</v>
      </c>
      <c r="E315" s="57" t="s">
        <v>1099</v>
      </c>
      <c r="F315" s="44" t="s">
        <v>586</v>
      </c>
      <c r="G315" s="62">
        <v>2</v>
      </c>
    </row>
    <row r="316" spans="1:7" s="38" customFormat="1" outlineLevel="1">
      <c r="A316" s="39"/>
      <c r="B316" s="43"/>
      <c r="C316" s="56"/>
      <c r="D316" s="54" t="s">
        <v>1100</v>
      </c>
      <c r="E316" s="57" t="s">
        <v>1101</v>
      </c>
      <c r="F316" s="44" t="s">
        <v>586</v>
      </c>
      <c r="G316" s="62">
        <v>4</v>
      </c>
    </row>
    <row r="317" spans="1:7" s="38" customFormat="1" outlineLevel="1">
      <c r="A317" s="39"/>
      <c r="B317" s="43"/>
      <c r="C317" s="56"/>
      <c r="D317" s="54" t="s">
        <v>1102</v>
      </c>
      <c r="E317" s="57" t="s">
        <v>1103</v>
      </c>
      <c r="F317" s="44" t="s">
        <v>586</v>
      </c>
      <c r="G317" s="62">
        <v>24</v>
      </c>
    </row>
    <row r="318" spans="1:7" s="38" customFormat="1" outlineLevel="1">
      <c r="A318" s="39"/>
      <c r="B318" s="43"/>
      <c r="C318" s="56"/>
      <c r="D318" s="54" t="s">
        <v>1104</v>
      </c>
      <c r="E318" s="57" t="s">
        <v>1105</v>
      </c>
      <c r="F318" s="44" t="s">
        <v>586</v>
      </c>
      <c r="G318" s="62">
        <v>2</v>
      </c>
    </row>
    <row r="319" spans="1:7" s="38" customFormat="1" outlineLevel="1">
      <c r="A319" s="39"/>
      <c r="B319" s="43"/>
      <c r="C319" s="56"/>
      <c r="D319" s="54" t="s">
        <v>1106</v>
      </c>
      <c r="E319" s="57" t="s">
        <v>1107</v>
      </c>
      <c r="F319" s="44" t="s">
        <v>586</v>
      </c>
      <c r="G319" s="45">
        <v>30</v>
      </c>
    </row>
    <row r="320" spans="1:7" s="38" customFormat="1" outlineLevel="1">
      <c r="A320" s="39"/>
      <c r="B320" s="43"/>
      <c r="C320" s="56"/>
      <c r="D320" s="54" t="s">
        <v>420</v>
      </c>
      <c r="E320" s="57" t="s">
        <v>421</v>
      </c>
      <c r="F320" s="44" t="s">
        <v>586</v>
      </c>
      <c r="G320" s="45">
        <v>12</v>
      </c>
    </row>
    <row r="321" spans="1:44" s="82" customFormat="1">
      <c r="A321" s="102" t="s">
        <v>1108</v>
      </c>
      <c r="B321" s="76" t="s">
        <v>1109</v>
      </c>
      <c r="C321" s="77" t="s">
        <v>1110</v>
      </c>
      <c r="D321" s="78"/>
      <c r="E321" s="79"/>
      <c r="F321" s="80"/>
      <c r="G321" s="81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F321" s="38"/>
      <c r="AG321" s="38"/>
      <c r="AH321" s="38"/>
      <c r="AI321" s="38"/>
      <c r="AJ321" s="38"/>
      <c r="AK321" s="38"/>
      <c r="AL321" s="38"/>
      <c r="AM321" s="38"/>
      <c r="AN321" s="38"/>
      <c r="AO321" s="38"/>
      <c r="AP321" s="38"/>
      <c r="AQ321" s="38"/>
      <c r="AR321" s="38"/>
    </row>
    <row r="322" spans="1:44" s="75" customFormat="1">
      <c r="A322" s="193" t="s">
        <v>497</v>
      </c>
      <c r="B322" s="194"/>
      <c r="C322" s="195"/>
      <c r="D322" s="83"/>
      <c r="E322" s="74"/>
      <c r="F322" s="84"/>
      <c r="G322" s="85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F322" s="38"/>
      <c r="AG322" s="38"/>
      <c r="AH322" s="38"/>
      <c r="AI322" s="38"/>
      <c r="AJ322" s="38"/>
      <c r="AK322" s="38"/>
      <c r="AL322" s="38"/>
      <c r="AM322" s="38"/>
      <c r="AN322" s="38"/>
      <c r="AO322" s="38"/>
      <c r="AP322" s="38"/>
      <c r="AQ322" s="38"/>
      <c r="AR322" s="38"/>
    </row>
    <row r="323" spans="1:44" s="75" customFormat="1">
      <c r="A323" s="1"/>
      <c r="B323" s="2"/>
      <c r="C323" s="56"/>
      <c r="D323" s="200" t="s">
        <v>437</v>
      </c>
      <c r="E323" s="201"/>
      <c r="F323" s="201"/>
      <c r="G323" s="202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F323" s="38"/>
      <c r="AG323" s="38"/>
      <c r="AH323" s="38"/>
      <c r="AI323" s="38"/>
      <c r="AJ323" s="38"/>
      <c r="AK323" s="38"/>
      <c r="AL323" s="38"/>
      <c r="AM323" s="38"/>
      <c r="AN323" s="38"/>
      <c r="AO323" s="38"/>
      <c r="AP323" s="38"/>
      <c r="AQ323" s="38"/>
      <c r="AR323" s="38"/>
    </row>
    <row r="324" spans="1:44" s="38" customFormat="1" ht="16.5" customHeight="1" outlineLevel="1">
      <c r="A324" s="39"/>
      <c r="B324" s="43"/>
      <c r="C324" s="56"/>
      <c r="D324" s="54" t="s">
        <v>1111</v>
      </c>
      <c r="E324" s="9" t="s">
        <v>1112</v>
      </c>
      <c r="F324" s="41"/>
      <c r="G324" s="42"/>
    </row>
    <row r="325" spans="1:44" s="38" customFormat="1" outlineLevel="1">
      <c r="A325" s="39"/>
      <c r="B325" s="43"/>
      <c r="C325" s="56"/>
      <c r="D325" s="54" t="s">
        <v>1113</v>
      </c>
      <c r="E325" s="40" t="s">
        <v>1114</v>
      </c>
      <c r="F325" s="44" t="s">
        <v>586</v>
      </c>
      <c r="G325" s="42">
        <v>1</v>
      </c>
    </row>
    <row r="326" spans="1:44" s="38" customFormat="1" outlineLevel="1">
      <c r="A326" s="39"/>
      <c r="B326" s="43"/>
      <c r="C326" s="56"/>
      <c r="D326" s="54" t="s">
        <v>1115</v>
      </c>
      <c r="E326" s="40" t="s">
        <v>1116</v>
      </c>
      <c r="F326" s="44" t="s">
        <v>906</v>
      </c>
      <c r="G326" s="42">
        <v>1</v>
      </c>
    </row>
    <row r="327" spans="1:44" s="38" customFormat="1" ht="31.5" customHeight="1" outlineLevel="1">
      <c r="A327" s="39"/>
      <c r="B327" s="43"/>
      <c r="C327" s="56"/>
      <c r="D327" s="54" t="s">
        <v>1117</v>
      </c>
      <c r="E327" s="40" t="s">
        <v>1118</v>
      </c>
      <c r="F327" s="41" t="s">
        <v>1119</v>
      </c>
      <c r="G327" s="42">
        <v>1</v>
      </c>
    </row>
    <row r="328" spans="1:44" s="38" customFormat="1" ht="31.5" customHeight="1" outlineLevel="1">
      <c r="A328" s="39"/>
      <c r="B328" s="43"/>
      <c r="C328" s="56"/>
      <c r="D328" s="54" t="s">
        <v>1120</v>
      </c>
      <c r="E328" s="40" t="s">
        <v>1121</v>
      </c>
      <c r="F328" s="44" t="s">
        <v>586</v>
      </c>
      <c r="G328" s="42">
        <v>11</v>
      </c>
    </row>
    <row r="329" spans="1:44" s="38" customFormat="1" outlineLevel="1">
      <c r="A329" s="39"/>
      <c r="B329" s="43"/>
      <c r="C329" s="56"/>
      <c r="D329" s="54" t="s">
        <v>1122</v>
      </c>
      <c r="E329" s="40" t="s">
        <v>1123</v>
      </c>
      <c r="F329" s="44" t="s">
        <v>586</v>
      </c>
      <c r="G329" s="42">
        <v>8</v>
      </c>
    </row>
    <row r="330" spans="1:44" s="38" customFormat="1" outlineLevel="1">
      <c r="A330" s="39"/>
      <c r="B330" s="43"/>
      <c r="C330" s="56"/>
      <c r="D330" s="54" t="s">
        <v>1124</v>
      </c>
      <c r="E330" s="40" t="s">
        <v>1125</v>
      </c>
      <c r="F330" s="44" t="s">
        <v>586</v>
      </c>
      <c r="G330" s="42">
        <v>6</v>
      </c>
    </row>
    <row r="331" spans="1:44" s="38" customFormat="1" outlineLevel="1">
      <c r="A331" s="39"/>
      <c r="B331" s="43"/>
      <c r="C331" s="56"/>
      <c r="D331" s="54" t="s">
        <v>1126</v>
      </c>
      <c r="E331" s="63" t="s">
        <v>426</v>
      </c>
      <c r="F331" s="44" t="s">
        <v>586</v>
      </c>
      <c r="G331" s="42">
        <v>1</v>
      </c>
    </row>
    <row r="332" spans="1:44" s="38" customFormat="1" outlineLevel="1">
      <c r="A332" s="39"/>
      <c r="B332" s="43"/>
      <c r="C332" s="56"/>
      <c r="D332" s="54" t="s">
        <v>1127</v>
      </c>
      <c r="E332" s="40" t="s">
        <v>1128</v>
      </c>
      <c r="F332" s="44" t="s">
        <v>586</v>
      </c>
      <c r="G332" s="42">
        <v>50</v>
      </c>
    </row>
    <row r="333" spans="1:44" s="38" customFormat="1" outlineLevel="1">
      <c r="A333" s="39"/>
      <c r="B333" s="43"/>
      <c r="C333" s="56"/>
      <c r="D333" s="54" t="s">
        <v>1129</v>
      </c>
      <c r="E333" s="40" t="s">
        <v>1130</v>
      </c>
      <c r="F333" s="44" t="s">
        <v>586</v>
      </c>
      <c r="G333" s="42">
        <v>48</v>
      </c>
    </row>
    <row r="334" spans="1:44" s="38" customFormat="1" outlineLevel="1">
      <c r="A334" s="39"/>
      <c r="B334" s="43"/>
      <c r="C334" s="56"/>
      <c r="D334" s="54" t="s">
        <v>1131</v>
      </c>
      <c r="E334" s="40" t="s">
        <v>1132</v>
      </c>
      <c r="F334" s="41" t="s">
        <v>1119</v>
      </c>
      <c r="G334" s="42">
        <v>1</v>
      </c>
    </row>
    <row r="335" spans="1:44" s="38" customFormat="1" outlineLevel="1">
      <c r="A335" s="39"/>
      <c r="B335" s="43"/>
      <c r="C335" s="56"/>
      <c r="D335" s="54" t="s">
        <v>1133</v>
      </c>
      <c r="E335" s="64" t="s">
        <v>1134</v>
      </c>
      <c r="F335" s="44" t="s">
        <v>570</v>
      </c>
      <c r="G335" s="48">
        <f>452+180</f>
        <v>632</v>
      </c>
    </row>
    <row r="336" spans="1:44" s="38" customFormat="1" outlineLevel="1">
      <c r="A336" s="39"/>
      <c r="B336" s="43"/>
      <c r="C336" s="56"/>
      <c r="D336" s="54" t="s">
        <v>1135</v>
      </c>
      <c r="E336" s="64" t="s">
        <v>1136</v>
      </c>
      <c r="F336" s="44" t="s">
        <v>570</v>
      </c>
      <c r="G336" s="48">
        <f>94+94+125+520+950</f>
        <v>1783</v>
      </c>
    </row>
    <row r="337" spans="1:7" s="38" customFormat="1" outlineLevel="1">
      <c r="A337" s="39"/>
      <c r="B337" s="43"/>
      <c r="C337" s="56"/>
      <c r="D337" s="54" t="s">
        <v>1137</v>
      </c>
      <c r="E337" s="64" t="s">
        <v>1138</v>
      </c>
      <c r="F337" s="44" t="s">
        <v>570</v>
      </c>
      <c r="G337" s="48">
        <v>360</v>
      </c>
    </row>
    <row r="338" spans="1:7" s="38" customFormat="1" outlineLevel="1">
      <c r="A338" s="39"/>
      <c r="B338" s="43"/>
      <c r="C338" s="56"/>
      <c r="D338" s="54" t="s">
        <v>1139</v>
      </c>
      <c r="E338" s="64" t="s">
        <v>1140</v>
      </c>
      <c r="F338" s="44" t="s">
        <v>570</v>
      </c>
      <c r="G338" s="48">
        <v>750</v>
      </c>
    </row>
    <row r="339" spans="1:7" s="38" customFormat="1" ht="25.5" outlineLevel="1">
      <c r="A339" s="39"/>
      <c r="B339" s="43"/>
      <c r="C339" s="56"/>
      <c r="D339" s="54" t="s">
        <v>1141</v>
      </c>
      <c r="E339" s="64" t="s">
        <v>1142</v>
      </c>
      <c r="F339" s="44" t="s">
        <v>570</v>
      </c>
      <c r="G339" s="48">
        <f>329+329+240+390</f>
        <v>1288</v>
      </c>
    </row>
    <row r="340" spans="1:7" s="38" customFormat="1" ht="25.5" outlineLevel="1">
      <c r="A340" s="39"/>
      <c r="B340" s="43"/>
      <c r="C340" s="56"/>
      <c r="D340" s="54" t="s">
        <v>1143</v>
      </c>
      <c r="E340" s="64" t="s">
        <v>1144</v>
      </c>
      <c r="F340" s="44" t="s">
        <v>570</v>
      </c>
      <c r="G340" s="48">
        <v>220</v>
      </c>
    </row>
    <row r="341" spans="1:7" s="38" customFormat="1" outlineLevel="1">
      <c r="A341" s="39"/>
      <c r="B341" s="43"/>
      <c r="C341" s="56"/>
      <c r="D341" s="54" t="s">
        <v>1145</v>
      </c>
      <c r="E341" s="64" t="s">
        <v>1146</v>
      </c>
      <c r="F341" s="44" t="s">
        <v>570</v>
      </c>
      <c r="G341" s="48">
        <v>1600</v>
      </c>
    </row>
    <row r="342" spans="1:7" s="38" customFormat="1" outlineLevel="1">
      <c r="A342" s="39"/>
      <c r="B342" s="43"/>
      <c r="C342" s="56"/>
      <c r="D342" s="54" t="s">
        <v>1147</v>
      </c>
      <c r="E342" s="64" t="s">
        <v>1148</v>
      </c>
      <c r="F342" s="44" t="s">
        <v>570</v>
      </c>
      <c r="G342" s="48">
        <f>94+94+94+94+250+980+522</f>
        <v>2128</v>
      </c>
    </row>
    <row r="343" spans="1:7" s="38" customFormat="1" outlineLevel="1">
      <c r="A343" s="39"/>
      <c r="B343" s="43"/>
      <c r="C343" s="56"/>
      <c r="D343" s="54" t="s">
        <v>1149</v>
      </c>
      <c r="E343" s="64" t="s">
        <v>1150</v>
      </c>
      <c r="F343" s="44" t="s">
        <v>570</v>
      </c>
      <c r="G343" s="48">
        <v>360</v>
      </c>
    </row>
    <row r="344" spans="1:7" s="38" customFormat="1" ht="25.5" outlineLevel="1">
      <c r="A344" s="39"/>
      <c r="B344" s="43"/>
      <c r="C344" s="56"/>
      <c r="D344" s="54" t="s">
        <v>1151</v>
      </c>
      <c r="E344" s="64" t="s">
        <v>1152</v>
      </c>
      <c r="F344" s="44" t="s">
        <v>570</v>
      </c>
      <c r="G344" s="48">
        <f>658+658+474+470+390</f>
        <v>2650</v>
      </c>
    </row>
    <row r="345" spans="1:7" s="38" customFormat="1" ht="25.5" outlineLevel="1">
      <c r="A345" s="39"/>
      <c r="B345" s="43"/>
      <c r="C345" s="56"/>
      <c r="D345" s="54" t="s">
        <v>1153</v>
      </c>
      <c r="E345" s="64" t="s">
        <v>1154</v>
      </c>
      <c r="F345" s="44" t="s">
        <v>570</v>
      </c>
      <c r="G345" s="48">
        <v>480</v>
      </c>
    </row>
    <row r="346" spans="1:7" s="38" customFormat="1" ht="25.5" outlineLevel="1">
      <c r="A346" s="39"/>
      <c r="B346" s="43"/>
      <c r="C346" s="56"/>
      <c r="D346" s="54" t="s">
        <v>1155</v>
      </c>
      <c r="E346" s="64" t="s">
        <v>1156</v>
      </c>
      <c r="F346" s="44" t="s">
        <v>570</v>
      </c>
      <c r="G346" s="48">
        <v>750</v>
      </c>
    </row>
    <row r="347" spans="1:7" s="38" customFormat="1" outlineLevel="1">
      <c r="A347" s="39"/>
      <c r="B347" s="43"/>
      <c r="C347" s="56"/>
      <c r="D347" s="54" t="s">
        <v>1157</v>
      </c>
      <c r="E347" s="64" t="s">
        <v>1158</v>
      </c>
      <c r="F347" s="44" t="s">
        <v>570</v>
      </c>
      <c r="G347" s="48">
        <f>892+70+70+30+884+1300+180</f>
        <v>3426</v>
      </c>
    </row>
    <row r="348" spans="1:7" s="38" customFormat="1" outlineLevel="1">
      <c r="A348" s="39"/>
      <c r="B348" s="43"/>
      <c r="C348" s="56"/>
      <c r="D348" s="54" t="s">
        <v>1159</v>
      </c>
      <c r="E348" s="64" t="s">
        <v>1160</v>
      </c>
      <c r="F348" s="44" t="s">
        <v>570</v>
      </c>
      <c r="G348" s="48">
        <v>580</v>
      </c>
    </row>
    <row r="349" spans="1:7" s="38" customFormat="1" outlineLevel="1">
      <c r="A349" s="39"/>
      <c r="B349" s="43"/>
      <c r="C349" s="56"/>
      <c r="D349" s="54" t="s">
        <v>1161</v>
      </c>
      <c r="E349" s="64" t="s">
        <v>1162</v>
      </c>
      <c r="F349" s="44" t="s">
        <v>570</v>
      </c>
      <c r="G349" s="48">
        <v>206</v>
      </c>
    </row>
    <row r="350" spans="1:7" s="38" customFormat="1" outlineLevel="1">
      <c r="A350" s="39"/>
      <c r="B350" s="43"/>
      <c r="C350" s="56"/>
      <c r="D350" s="54" t="s">
        <v>1163</v>
      </c>
      <c r="E350" s="64" t="s">
        <v>1164</v>
      </c>
      <c r="F350" s="44" t="s">
        <v>570</v>
      </c>
      <c r="G350" s="48">
        <v>950</v>
      </c>
    </row>
    <row r="351" spans="1:7" s="38" customFormat="1" outlineLevel="1">
      <c r="A351" s="39"/>
      <c r="B351" s="43"/>
      <c r="C351" s="56"/>
      <c r="D351" s="54" t="s">
        <v>1165</v>
      </c>
      <c r="E351" s="9" t="s">
        <v>1166</v>
      </c>
      <c r="F351" s="41"/>
      <c r="G351" s="42"/>
    </row>
    <row r="352" spans="1:7" s="38" customFormat="1" ht="16.5" customHeight="1" outlineLevel="1">
      <c r="A352" s="39"/>
      <c r="B352" s="43"/>
      <c r="C352" s="56"/>
      <c r="D352" s="54" t="s">
        <v>1167</v>
      </c>
      <c r="E352" s="40" t="s">
        <v>1168</v>
      </c>
      <c r="F352" s="44" t="s">
        <v>570</v>
      </c>
      <c r="G352" s="42">
        <v>1750</v>
      </c>
    </row>
    <row r="353" spans="1:7" s="38" customFormat="1" ht="16.5" customHeight="1" outlineLevel="1">
      <c r="A353" s="39"/>
      <c r="B353" s="43"/>
      <c r="C353" s="56"/>
      <c r="D353" s="54" t="s">
        <v>1169</v>
      </c>
      <c r="E353" s="40" t="s">
        <v>1170</v>
      </c>
      <c r="F353" s="44" t="s">
        <v>570</v>
      </c>
      <c r="G353" s="42">
        <v>600</v>
      </c>
    </row>
    <row r="354" spans="1:7" s="38" customFormat="1" outlineLevel="1">
      <c r="A354" s="39"/>
      <c r="B354" s="43"/>
      <c r="C354" s="56"/>
      <c r="D354" s="54" t="s">
        <v>1171</v>
      </c>
      <c r="E354" s="40" t="s">
        <v>1172</v>
      </c>
      <c r="F354" s="44" t="s">
        <v>570</v>
      </c>
      <c r="G354" s="42">
        <v>450</v>
      </c>
    </row>
    <row r="355" spans="1:7" s="38" customFormat="1" outlineLevel="1">
      <c r="A355" s="39"/>
      <c r="B355" s="43"/>
      <c r="C355" s="56"/>
      <c r="D355" s="54" t="s">
        <v>1173</v>
      </c>
      <c r="E355" s="40" t="s">
        <v>1174</v>
      </c>
      <c r="F355" s="44" t="s">
        <v>586</v>
      </c>
      <c r="G355" s="42">
        <v>18</v>
      </c>
    </row>
    <row r="356" spans="1:7" s="38" customFormat="1" outlineLevel="1">
      <c r="A356" s="39"/>
      <c r="B356" s="43"/>
      <c r="C356" s="56"/>
      <c r="D356" s="54" t="s">
        <v>1175</v>
      </c>
      <c r="E356" s="40" t="s">
        <v>1176</v>
      </c>
      <c r="F356" s="44" t="s">
        <v>570</v>
      </c>
      <c r="G356" s="42">
        <v>520</v>
      </c>
    </row>
    <row r="357" spans="1:7" s="38" customFormat="1" outlineLevel="1">
      <c r="A357" s="39"/>
      <c r="B357" s="43"/>
      <c r="C357" s="56"/>
      <c r="D357" s="54" t="s">
        <v>1177</v>
      </c>
      <c r="E357" s="40" t="s">
        <v>1178</v>
      </c>
      <c r="F357" s="44" t="s">
        <v>570</v>
      </c>
      <c r="G357" s="42">
        <v>780</v>
      </c>
    </row>
    <row r="358" spans="1:7" s="38" customFormat="1" outlineLevel="1">
      <c r="A358" s="39"/>
      <c r="B358" s="43"/>
      <c r="C358" s="56"/>
      <c r="D358" s="54" t="s">
        <v>1179</v>
      </c>
      <c r="E358" s="40" t="s">
        <v>1180</v>
      </c>
      <c r="F358" s="44" t="s">
        <v>570</v>
      </c>
      <c r="G358" s="42">
        <v>290</v>
      </c>
    </row>
    <row r="359" spans="1:7" s="38" customFormat="1" outlineLevel="1">
      <c r="A359" s="39"/>
      <c r="B359" s="43"/>
      <c r="C359" s="56"/>
      <c r="D359" s="54" t="s">
        <v>413</v>
      </c>
      <c r="E359" s="40" t="s">
        <v>1229</v>
      </c>
      <c r="F359" s="44" t="s">
        <v>586</v>
      </c>
      <c r="G359" s="42">
        <v>196</v>
      </c>
    </row>
    <row r="360" spans="1:7" s="38" customFormat="1" outlineLevel="1">
      <c r="A360" s="39"/>
      <c r="B360" s="43"/>
      <c r="C360" s="56"/>
      <c r="D360" s="54" t="s">
        <v>414</v>
      </c>
      <c r="E360" s="40" t="s">
        <v>1230</v>
      </c>
      <c r="F360" s="44" t="s">
        <v>586</v>
      </c>
      <c r="G360" s="42">
        <v>81</v>
      </c>
    </row>
    <row r="361" spans="1:7" s="38" customFormat="1" outlineLevel="1">
      <c r="A361" s="39"/>
      <c r="B361" s="43"/>
      <c r="C361" s="56"/>
      <c r="D361" s="54" t="s">
        <v>415</v>
      </c>
      <c r="E361" s="40" t="s">
        <v>1231</v>
      </c>
      <c r="F361" s="44" t="s">
        <v>586</v>
      </c>
      <c r="G361" s="42">
        <v>223</v>
      </c>
    </row>
    <row r="362" spans="1:7" s="38" customFormat="1" outlineLevel="1">
      <c r="A362" s="39"/>
      <c r="B362" s="43"/>
      <c r="C362" s="56"/>
      <c r="D362" s="54" t="s">
        <v>416</v>
      </c>
      <c r="E362" s="40" t="s">
        <v>1232</v>
      </c>
      <c r="F362" s="44" t="s">
        <v>586</v>
      </c>
      <c r="G362" s="42">
        <v>50</v>
      </c>
    </row>
    <row r="363" spans="1:7" s="38" customFormat="1" outlineLevel="1">
      <c r="A363" s="39"/>
      <c r="B363" s="43"/>
      <c r="C363" s="56"/>
      <c r="D363" s="54" t="s">
        <v>417</v>
      </c>
      <c r="E363" s="40" t="s">
        <v>1233</v>
      </c>
      <c r="F363" s="44" t="s">
        <v>586</v>
      </c>
      <c r="G363" s="42">
        <v>24</v>
      </c>
    </row>
    <row r="364" spans="1:7" s="38" customFormat="1" outlineLevel="1">
      <c r="A364" s="39"/>
      <c r="B364" s="43"/>
      <c r="C364" s="56"/>
      <c r="D364" s="54" t="s">
        <v>418</v>
      </c>
      <c r="E364" s="40" t="s">
        <v>1234</v>
      </c>
      <c r="F364" s="44" t="s">
        <v>586</v>
      </c>
      <c r="G364" s="42">
        <v>111</v>
      </c>
    </row>
    <row r="365" spans="1:7" s="38" customFormat="1" outlineLevel="1">
      <c r="A365" s="39"/>
      <c r="B365" s="43"/>
      <c r="C365" s="56"/>
      <c r="D365" s="54" t="s">
        <v>1181</v>
      </c>
      <c r="E365" s="9" t="s">
        <v>1182</v>
      </c>
      <c r="F365" s="41"/>
      <c r="G365" s="42"/>
    </row>
    <row r="366" spans="1:7" s="38" customFormat="1" outlineLevel="1">
      <c r="A366" s="39"/>
      <c r="B366" s="43"/>
      <c r="C366" s="56"/>
      <c r="D366" s="54" t="s">
        <v>1183</v>
      </c>
      <c r="E366" s="40" t="s">
        <v>1184</v>
      </c>
      <c r="F366" s="44" t="s">
        <v>570</v>
      </c>
      <c r="G366" s="42">
        <v>3790</v>
      </c>
    </row>
    <row r="367" spans="1:7" s="38" customFormat="1" outlineLevel="1">
      <c r="A367" s="39"/>
      <c r="B367" s="43"/>
      <c r="C367" s="56"/>
      <c r="D367" s="54" t="s">
        <v>1185</v>
      </c>
      <c r="E367" s="40" t="s">
        <v>1186</v>
      </c>
      <c r="F367" s="44" t="s">
        <v>570</v>
      </c>
      <c r="G367" s="42">
        <v>40</v>
      </c>
    </row>
    <row r="368" spans="1:7" s="38" customFormat="1" outlineLevel="1">
      <c r="A368" s="39"/>
      <c r="B368" s="43"/>
      <c r="C368" s="56"/>
      <c r="D368" s="54" t="s">
        <v>1187</v>
      </c>
      <c r="E368" s="40" t="s">
        <v>1188</v>
      </c>
      <c r="F368" s="44" t="s">
        <v>586</v>
      </c>
      <c r="G368" s="42">
        <v>2</v>
      </c>
    </row>
    <row r="369" spans="1:7" s="38" customFormat="1" outlineLevel="1">
      <c r="A369" s="39"/>
      <c r="B369" s="43"/>
      <c r="C369" s="56"/>
      <c r="D369" s="54" t="s">
        <v>1189</v>
      </c>
      <c r="E369" s="40" t="s">
        <v>1190</v>
      </c>
      <c r="F369" s="44" t="s">
        <v>570</v>
      </c>
      <c r="G369" s="42">
        <v>170</v>
      </c>
    </row>
    <row r="370" spans="1:7" s="38" customFormat="1" ht="14.25" customHeight="1" outlineLevel="1">
      <c r="A370" s="39"/>
      <c r="B370" s="43"/>
      <c r="C370" s="56"/>
      <c r="D370" s="54" t="s">
        <v>1191</v>
      </c>
      <c r="E370" s="40" t="s">
        <v>1192</v>
      </c>
      <c r="F370" s="44" t="s">
        <v>570</v>
      </c>
      <c r="G370" s="42">
        <v>1020</v>
      </c>
    </row>
    <row r="371" spans="1:7" s="38" customFormat="1" outlineLevel="1">
      <c r="A371" s="39"/>
      <c r="B371" s="43"/>
      <c r="C371" s="56"/>
      <c r="D371" s="54" t="s">
        <v>1193</v>
      </c>
      <c r="E371" s="9" t="s">
        <v>1194</v>
      </c>
      <c r="F371" s="41"/>
      <c r="G371" s="42"/>
    </row>
    <row r="372" spans="1:7" s="38" customFormat="1" ht="30" outlineLevel="1">
      <c r="A372" s="39"/>
      <c r="B372" s="43"/>
      <c r="C372" s="56"/>
      <c r="D372" s="54" t="s">
        <v>1195</v>
      </c>
      <c r="E372" s="40" t="s">
        <v>1196</v>
      </c>
      <c r="F372" s="44" t="s">
        <v>570</v>
      </c>
      <c r="G372" s="42">
        <v>296</v>
      </c>
    </row>
    <row r="373" spans="1:7" s="38" customFormat="1" outlineLevel="1">
      <c r="A373" s="39"/>
      <c r="B373" s="43"/>
      <c r="C373" s="56"/>
      <c r="D373" s="54" t="s">
        <v>1197</v>
      </c>
      <c r="E373" s="40" t="s">
        <v>1198</v>
      </c>
      <c r="F373" s="44" t="s">
        <v>570</v>
      </c>
      <c r="G373" s="42">
        <v>90</v>
      </c>
    </row>
    <row r="374" spans="1:7" s="38" customFormat="1" outlineLevel="1">
      <c r="A374" s="39"/>
      <c r="B374" s="43"/>
      <c r="C374" s="56"/>
      <c r="D374" s="54" t="s">
        <v>1199</v>
      </c>
      <c r="E374" s="40" t="s">
        <v>1200</v>
      </c>
      <c r="F374" s="44" t="s">
        <v>586</v>
      </c>
      <c r="G374" s="42">
        <v>19</v>
      </c>
    </row>
    <row r="375" spans="1:7" s="38" customFormat="1" outlineLevel="1">
      <c r="A375" s="39"/>
      <c r="B375" s="43"/>
      <c r="C375" s="56"/>
      <c r="D375" s="54" t="s">
        <v>1201</v>
      </c>
      <c r="E375" s="40" t="s">
        <v>1202</v>
      </c>
      <c r="F375" s="44" t="s">
        <v>570</v>
      </c>
      <c r="G375" s="42">
        <v>220</v>
      </c>
    </row>
    <row r="376" spans="1:7" s="38" customFormat="1" outlineLevel="1">
      <c r="A376" s="39"/>
      <c r="B376" s="43"/>
      <c r="C376" s="56"/>
      <c r="D376" s="54" t="s">
        <v>1203</v>
      </c>
      <c r="E376" s="40" t="s">
        <v>1204</v>
      </c>
      <c r="F376" s="44" t="s">
        <v>570</v>
      </c>
      <c r="G376" s="42">
        <v>220</v>
      </c>
    </row>
    <row r="377" spans="1:7" s="38" customFormat="1" outlineLevel="1">
      <c r="A377" s="39"/>
      <c r="B377" s="43"/>
      <c r="C377" s="56"/>
      <c r="D377" s="54" t="s">
        <v>1205</v>
      </c>
      <c r="E377" s="40" t="s">
        <v>1206</v>
      </c>
      <c r="F377" s="44" t="s">
        <v>586</v>
      </c>
      <c r="G377" s="42">
        <v>2</v>
      </c>
    </row>
    <row r="378" spans="1:7" s="38" customFormat="1" outlineLevel="1">
      <c r="A378" s="39"/>
      <c r="B378" s="43"/>
      <c r="C378" s="56"/>
      <c r="D378" s="54" t="s">
        <v>1207</v>
      </c>
      <c r="E378" s="9" t="s">
        <v>1208</v>
      </c>
      <c r="F378" s="41"/>
      <c r="G378" s="42"/>
    </row>
    <row r="379" spans="1:7" s="38" customFormat="1" outlineLevel="1">
      <c r="A379" s="39"/>
      <c r="B379" s="43"/>
      <c r="C379" s="56"/>
      <c r="D379" s="54" t="s">
        <v>1209</v>
      </c>
      <c r="E379" s="40" t="s">
        <v>1210</v>
      </c>
      <c r="F379" s="44" t="s">
        <v>570</v>
      </c>
      <c r="G379" s="42">
        <v>180</v>
      </c>
    </row>
    <row r="380" spans="1:7" s="38" customFormat="1" outlineLevel="1">
      <c r="A380" s="39"/>
      <c r="B380" s="43"/>
      <c r="C380" s="56"/>
      <c r="D380" s="54" t="s">
        <v>1211</v>
      </c>
      <c r="E380" s="40" t="s">
        <v>1212</v>
      </c>
      <c r="F380" s="44" t="s">
        <v>570</v>
      </c>
      <c r="G380" s="42">
        <v>690</v>
      </c>
    </row>
    <row r="381" spans="1:7" s="38" customFormat="1" outlineLevel="1">
      <c r="A381" s="39"/>
      <c r="B381" s="43"/>
      <c r="C381" s="56"/>
      <c r="D381" s="54" t="s">
        <v>1213</v>
      </c>
      <c r="E381" s="9" t="s">
        <v>1214</v>
      </c>
      <c r="F381" s="41"/>
      <c r="G381" s="42"/>
    </row>
    <row r="382" spans="1:7" s="38" customFormat="1" ht="30" outlineLevel="1">
      <c r="A382" s="39"/>
      <c r="B382" s="43"/>
      <c r="C382" s="56"/>
      <c r="D382" s="54" t="s">
        <v>1215</v>
      </c>
      <c r="E382" s="40" t="s">
        <v>1216</v>
      </c>
      <c r="F382" s="44" t="s">
        <v>570</v>
      </c>
      <c r="G382" s="42">
        <v>945</v>
      </c>
    </row>
    <row r="383" spans="1:7" s="38" customFormat="1" ht="15.75" customHeight="1" outlineLevel="1">
      <c r="A383" s="39"/>
      <c r="B383" s="43"/>
      <c r="C383" s="56"/>
      <c r="D383" s="54" t="s">
        <v>1217</v>
      </c>
      <c r="E383" s="40" t="s">
        <v>1218</v>
      </c>
      <c r="F383" s="44" t="s">
        <v>570</v>
      </c>
      <c r="G383" s="42">
        <v>1635</v>
      </c>
    </row>
    <row r="384" spans="1:7" s="38" customFormat="1" ht="15" customHeight="1" outlineLevel="1">
      <c r="A384" s="39"/>
      <c r="B384" s="43"/>
      <c r="C384" s="56"/>
      <c r="D384" s="54" t="s">
        <v>1219</v>
      </c>
      <c r="E384" s="40" t="s">
        <v>1220</v>
      </c>
      <c r="F384" s="44" t="s">
        <v>586</v>
      </c>
      <c r="G384" s="42">
        <v>9</v>
      </c>
    </row>
    <row r="385" spans="1:44" s="38" customFormat="1" outlineLevel="1">
      <c r="A385" s="39"/>
      <c r="B385" s="43"/>
      <c r="C385" s="56"/>
      <c r="D385" s="54" t="s">
        <v>1221</v>
      </c>
      <c r="E385" s="40" t="s">
        <v>1222</v>
      </c>
      <c r="F385" s="44" t="s">
        <v>570</v>
      </c>
      <c r="G385" s="42">
        <v>200</v>
      </c>
    </row>
    <row r="386" spans="1:44" s="38" customFormat="1" outlineLevel="1">
      <c r="A386" s="39"/>
      <c r="B386" s="43"/>
      <c r="C386" s="56"/>
      <c r="D386" s="54" t="s">
        <v>1223</v>
      </c>
      <c r="E386" s="40" t="s">
        <v>1224</v>
      </c>
      <c r="F386" s="44" t="s">
        <v>570</v>
      </c>
      <c r="G386" s="42">
        <v>200</v>
      </c>
    </row>
    <row r="387" spans="1:44" s="38" customFormat="1" outlineLevel="1">
      <c r="A387" s="39"/>
      <c r="B387" s="43"/>
      <c r="C387" s="56"/>
      <c r="D387" s="54" t="s">
        <v>1225</v>
      </c>
      <c r="E387" s="9" t="s">
        <v>419</v>
      </c>
      <c r="F387" s="44"/>
      <c r="G387" s="42"/>
    </row>
    <row r="388" spans="1:44" s="38" customFormat="1" outlineLevel="1">
      <c r="A388" s="39"/>
      <c r="B388" s="43"/>
      <c r="C388" s="56"/>
      <c r="D388" s="54" t="s">
        <v>1226</v>
      </c>
      <c r="E388" s="65" t="s">
        <v>424</v>
      </c>
      <c r="F388" s="41" t="s">
        <v>1119</v>
      </c>
      <c r="G388" s="42">
        <v>1</v>
      </c>
    </row>
    <row r="389" spans="1:44" s="38" customFormat="1" outlineLevel="1">
      <c r="A389" s="39"/>
      <c r="B389" s="43"/>
      <c r="C389" s="56"/>
      <c r="D389" s="54" t="s">
        <v>1227</v>
      </c>
      <c r="E389" s="40" t="s">
        <v>422</v>
      </c>
      <c r="F389" s="44" t="s">
        <v>570</v>
      </c>
      <c r="G389" s="42">
        <v>150</v>
      </c>
    </row>
    <row r="390" spans="1:44" s="38" customFormat="1" outlineLevel="1">
      <c r="A390" s="39"/>
      <c r="B390" s="43"/>
      <c r="C390" s="56"/>
      <c r="D390" s="54" t="s">
        <v>1228</v>
      </c>
      <c r="E390" s="40" t="s">
        <v>423</v>
      </c>
      <c r="F390" s="44" t="s">
        <v>570</v>
      </c>
      <c r="G390" s="42">
        <v>1700</v>
      </c>
    </row>
    <row r="391" spans="1:44" s="82" customFormat="1">
      <c r="A391" s="102" t="s">
        <v>1235</v>
      </c>
      <c r="B391" s="76" t="s">
        <v>1236</v>
      </c>
      <c r="C391" s="77" t="s">
        <v>1237</v>
      </c>
      <c r="D391" s="78"/>
      <c r="E391" s="79"/>
      <c r="F391" s="80"/>
      <c r="G391" s="81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F391" s="38"/>
      <c r="AG391" s="38"/>
      <c r="AH391" s="38"/>
      <c r="AI391" s="38"/>
      <c r="AJ391" s="38"/>
      <c r="AK391" s="38"/>
      <c r="AL391" s="38"/>
      <c r="AM391" s="38"/>
      <c r="AN391" s="38"/>
      <c r="AO391" s="38"/>
      <c r="AP391" s="38"/>
      <c r="AQ391" s="38"/>
      <c r="AR391" s="38"/>
    </row>
    <row r="392" spans="1:44" s="75" customFormat="1">
      <c r="A392" s="193" t="s">
        <v>498</v>
      </c>
      <c r="B392" s="194"/>
      <c r="C392" s="195"/>
      <c r="D392" s="83"/>
      <c r="E392" s="74"/>
      <c r="F392" s="84"/>
      <c r="G392" s="85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F392" s="38"/>
      <c r="AG392" s="38"/>
      <c r="AH392" s="38"/>
      <c r="AI392" s="38"/>
      <c r="AJ392" s="38"/>
      <c r="AK392" s="38"/>
      <c r="AL392" s="38"/>
      <c r="AM392" s="38"/>
      <c r="AN392" s="38"/>
      <c r="AO392" s="38"/>
      <c r="AP392" s="38"/>
      <c r="AQ392" s="38"/>
      <c r="AR392" s="38"/>
    </row>
    <row r="393" spans="1:44" s="75" customFormat="1">
      <c r="A393" s="1"/>
      <c r="B393" s="2"/>
      <c r="C393" s="56"/>
      <c r="D393" s="200" t="s">
        <v>438</v>
      </c>
      <c r="E393" s="201"/>
      <c r="F393" s="201"/>
      <c r="G393" s="202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F393" s="38"/>
      <c r="AG393" s="38"/>
      <c r="AH393" s="38"/>
      <c r="AI393" s="38"/>
      <c r="AJ393" s="38"/>
      <c r="AK393" s="38"/>
      <c r="AL393" s="38"/>
      <c r="AM393" s="38"/>
      <c r="AN393" s="38"/>
      <c r="AO393" s="38"/>
      <c r="AP393" s="38"/>
      <c r="AQ393" s="38"/>
      <c r="AR393" s="38"/>
    </row>
    <row r="394" spans="1:44" s="38" customFormat="1" outlineLevel="1">
      <c r="A394" s="39"/>
      <c r="B394" s="43"/>
      <c r="C394" s="56"/>
      <c r="D394" s="54" t="s">
        <v>1238</v>
      </c>
      <c r="E394" s="40" t="s">
        <v>1239</v>
      </c>
      <c r="F394" s="44" t="s">
        <v>586</v>
      </c>
      <c r="G394" s="42">
        <v>1</v>
      </c>
    </row>
    <row r="395" spans="1:44" s="38" customFormat="1" outlineLevel="1">
      <c r="A395" s="39"/>
      <c r="B395" s="43"/>
      <c r="C395" s="56"/>
      <c r="D395" s="54" t="s">
        <v>1240</v>
      </c>
      <c r="E395" s="40" t="s">
        <v>1241</v>
      </c>
      <c r="F395" s="44" t="s">
        <v>586</v>
      </c>
      <c r="G395" s="42">
        <v>10</v>
      </c>
    </row>
    <row r="396" spans="1:44" s="38" customFormat="1" outlineLevel="1">
      <c r="A396" s="39"/>
      <c r="B396" s="43"/>
      <c r="C396" s="56"/>
      <c r="D396" s="54" t="s">
        <v>1242</v>
      </c>
      <c r="E396" s="40" t="s">
        <v>1243</v>
      </c>
      <c r="F396" s="41" t="s">
        <v>1244</v>
      </c>
      <c r="G396" s="42">
        <v>45</v>
      </c>
    </row>
    <row r="397" spans="1:44" s="38" customFormat="1" outlineLevel="1">
      <c r="A397" s="39"/>
      <c r="B397" s="43"/>
      <c r="C397" s="56"/>
      <c r="D397" s="54" t="s">
        <v>1245</v>
      </c>
      <c r="E397" s="40" t="s">
        <v>1246</v>
      </c>
      <c r="F397" s="44" t="s">
        <v>586</v>
      </c>
      <c r="G397" s="42">
        <v>141</v>
      </c>
    </row>
    <row r="398" spans="1:44" s="38" customFormat="1" outlineLevel="1">
      <c r="A398" s="39"/>
      <c r="B398" s="43"/>
      <c r="C398" s="56"/>
      <c r="D398" s="54" t="s">
        <v>1247</v>
      </c>
      <c r="E398" s="40" t="s">
        <v>1248</v>
      </c>
      <c r="F398" s="44" t="s">
        <v>586</v>
      </c>
      <c r="G398" s="42">
        <v>8200</v>
      </c>
    </row>
    <row r="399" spans="1:44" s="38" customFormat="1" outlineLevel="1">
      <c r="A399" s="39"/>
      <c r="B399" s="43"/>
      <c r="C399" s="56"/>
      <c r="D399" s="54" t="s">
        <v>1249</v>
      </c>
      <c r="E399" s="40" t="s">
        <v>1250</v>
      </c>
      <c r="F399" s="44" t="s">
        <v>570</v>
      </c>
      <c r="G399" s="42">
        <v>7750</v>
      </c>
    </row>
    <row r="400" spans="1:44" s="38" customFormat="1" outlineLevel="1">
      <c r="A400" s="39"/>
      <c r="B400" s="43"/>
      <c r="C400" s="56"/>
      <c r="D400" s="54" t="s">
        <v>1251</v>
      </c>
      <c r="E400" s="40" t="s">
        <v>1252</v>
      </c>
      <c r="F400" s="44" t="s">
        <v>570</v>
      </c>
      <c r="G400" s="42">
        <v>20250</v>
      </c>
    </row>
    <row r="401" spans="1:44" s="82" customFormat="1">
      <c r="A401" s="102" t="s">
        <v>1253</v>
      </c>
      <c r="B401" s="76" t="s">
        <v>1254</v>
      </c>
      <c r="C401" s="77" t="s">
        <v>1255</v>
      </c>
      <c r="D401" s="78"/>
      <c r="E401" s="79"/>
      <c r="F401" s="80"/>
      <c r="G401" s="81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F401" s="38"/>
      <c r="AG401" s="38"/>
      <c r="AH401" s="38"/>
      <c r="AI401" s="38"/>
      <c r="AJ401" s="38"/>
      <c r="AK401" s="38"/>
      <c r="AL401" s="38"/>
      <c r="AM401" s="38"/>
      <c r="AN401" s="38"/>
      <c r="AO401" s="38"/>
      <c r="AP401" s="38"/>
      <c r="AQ401" s="38"/>
      <c r="AR401" s="38"/>
    </row>
    <row r="402" spans="1:44" s="75" customFormat="1">
      <c r="A402" s="193" t="s">
        <v>499</v>
      </c>
      <c r="B402" s="194"/>
      <c r="C402" s="195"/>
      <c r="D402" s="83"/>
      <c r="E402" s="74"/>
      <c r="F402" s="84"/>
      <c r="G402" s="85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F402" s="38"/>
      <c r="AG402" s="38"/>
      <c r="AH402" s="38"/>
      <c r="AI402" s="38"/>
      <c r="AJ402" s="38"/>
      <c r="AK402" s="38"/>
      <c r="AL402" s="38"/>
      <c r="AM402" s="38"/>
      <c r="AN402" s="38"/>
      <c r="AO402" s="38"/>
      <c r="AP402" s="38"/>
      <c r="AQ402" s="38"/>
      <c r="AR402" s="38"/>
    </row>
    <row r="403" spans="1:44" s="75" customFormat="1">
      <c r="A403" s="1"/>
      <c r="B403" s="2"/>
      <c r="C403" s="56"/>
      <c r="D403" s="200" t="s">
        <v>439</v>
      </c>
      <c r="E403" s="201"/>
      <c r="F403" s="201"/>
      <c r="G403" s="202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F403" s="38"/>
      <c r="AG403" s="38"/>
      <c r="AH403" s="38"/>
      <c r="AI403" s="38"/>
      <c r="AJ403" s="38"/>
      <c r="AK403" s="38"/>
      <c r="AL403" s="38"/>
      <c r="AM403" s="38"/>
      <c r="AN403" s="38"/>
      <c r="AO403" s="38"/>
      <c r="AP403" s="38"/>
      <c r="AQ403" s="38"/>
      <c r="AR403" s="38"/>
    </row>
    <row r="404" spans="1:44" s="38" customFormat="1" outlineLevel="1">
      <c r="A404" s="1"/>
      <c r="B404" s="2"/>
      <c r="C404" s="12"/>
      <c r="D404" s="54" t="s">
        <v>1256</v>
      </c>
      <c r="E404" s="40" t="s">
        <v>1257</v>
      </c>
      <c r="F404" s="44" t="s">
        <v>906</v>
      </c>
      <c r="G404" s="45">
        <v>1</v>
      </c>
    </row>
    <row r="405" spans="1:44" s="82" customFormat="1">
      <c r="A405" s="102" t="s">
        <v>1258</v>
      </c>
      <c r="B405" s="76" t="s">
        <v>1259</v>
      </c>
      <c r="C405" s="77" t="s">
        <v>1260</v>
      </c>
      <c r="D405" s="78"/>
      <c r="E405" s="79"/>
      <c r="F405" s="80"/>
      <c r="G405" s="81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F405" s="38"/>
      <c r="AG405" s="38"/>
      <c r="AH405" s="38"/>
      <c r="AI405" s="38"/>
      <c r="AJ405" s="38"/>
      <c r="AK405" s="38"/>
      <c r="AL405" s="38"/>
      <c r="AM405" s="38"/>
      <c r="AN405" s="38"/>
      <c r="AO405" s="38"/>
      <c r="AP405" s="38"/>
      <c r="AQ405" s="38"/>
      <c r="AR405" s="38"/>
    </row>
    <row r="406" spans="1:44" s="75" customFormat="1">
      <c r="A406" s="193" t="s">
        <v>500</v>
      </c>
      <c r="B406" s="194"/>
      <c r="C406" s="195"/>
      <c r="D406" s="83"/>
      <c r="E406" s="74"/>
      <c r="F406" s="84"/>
      <c r="G406" s="85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F406" s="38"/>
      <c r="AG406" s="38"/>
      <c r="AH406" s="38"/>
      <c r="AI406" s="38"/>
      <c r="AJ406" s="38"/>
      <c r="AK406" s="38"/>
      <c r="AL406" s="38"/>
      <c r="AM406" s="38"/>
      <c r="AN406" s="38"/>
      <c r="AO406" s="38"/>
      <c r="AP406" s="38"/>
      <c r="AQ406" s="38"/>
      <c r="AR406" s="38"/>
    </row>
    <row r="407" spans="1:44" s="75" customFormat="1">
      <c r="A407" s="1"/>
      <c r="B407" s="2"/>
      <c r="C407" s="56"/>
      <c r="D407" s="200" t="s">
        <v>440</v>
      </c>
      <c r="E407" s="201"/>
      <c r="F407" s="201"/>
      <c r="G407" s="202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F407" s="38"/>
      <c r="AG407" s="38"/>
      <c r="AH407" s="38"/>
      <c r="AI407" s="38"/>
      <c r="AJ407" s="38"/>
      <c r="AK407" s="38"/>
      <c r="AL407" s="38"/>
      <c r="AM407" s="38"/>
      <c r="AN407" s="38"/>
      <c r="AO407" s="38"/>
      <c r="AP407" s="38"/>
      <c r="AQ407" s="38"/>
      <c r="AR407" s="38"/>
    </row>
    <row r="408" spans="1:44" s="38" customFormat="1" outlineLevel="1">
      <c r="A408" s="1"/>
      <c r="B408" s="2"/>
      <c r="C408" s="12"/>
      <c r="D408" s="54" t="s">
        <v>1261</v>
      </c>
      <c r="E408" s="40"/>
      <c r="F408" s="44" t="s">
        <v>906</v>
      </c>
      <c r="G408" s="45">
        <v>1</v>
      </c>
    </row>
    <row r="409" spans="1:44" s="82" customFormat="1">
      <c r="A409" s="102" t="s">
        <v>1262</v>
      </c>
      <c r="B409" s="76" t="s">
        <v>1263</v>
      </c>
      <c r="C409" s="77" t="s">
        <v>1264</v>
      </c>
      <c r="D409" s="78"/>
      <c r="E409" s="79"/>
      <c r="F409" s="80"/>
      <c r="G409" s="81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F409" s="38"/>
      <c r="AG409" s="38"/>
      <c r="AH409" s="38"/>
      <c r="AI409" s="38"/>
      <c r="AJ409" s="38"/>
      <c r="AK409" s="38"/>
      <c r="AL409" s="38"/>
      <c r="AM409" s="38"/>
      <c r="AN409" s="38"/>
      <c r="AO409" s="38"/>
      <c r="AP409" s="38"/>
      <c r="AQ409" s="38"/>
      <c r="AR409" s="38"/>
    </row>
    <row r="410" spans="1:44" s="75" customFormat="1">
      <c r="A410" s="193" t="s">
        <v>501</v>
      </c>
      <c r="B410" s="194"/>
      <c r="C410" s="195"/>
      <c r="D410" s="83"/>
      <c r="E410" s="74"/>
      <c r="F410" s="84"/>
      <c r="G410" s="85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F410" s="38"/>
      <c r="AG410" s="38"/>
      <c r="AH410" s="38"/>
      <c r="AI410" s="38"/>
      <c r="AJ410" s="38"/>
      <c r="AK410" s="38"/>
      <c r="AL410" s="38"/>
      <c r="AM410" s="38"/>
      <c r="AN410" s="38"/>
      <c r="AO410" s="38"/>
      <c r="AP410" s="38"/>
      <c r="AQ410" s="38"/>
      <c r="AR410" s="38"/>
    </row>
    <row r="411" spans="1:44" s="75" customFormat="1">
      <c r="A411" s="1"/>
      <c r="B411" s="2"/>
      <c r="C411" s="56"/>
      <c r="D411" s="190" t="s">
        <v>441</v>
      </c>
      <c r="E411" s="191"/>
      <c r="F411" s="191"/>
      <c r="G411" s="192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F411" s="38"/>
      <c r="AG411" s="38"/>
      <c r="AH411" s="38"/>
      <c r="AI411" s="38"/>
      <c r="AJ411" s="38"/>
      <c r="AK411" s="38"/>
      <c r="AL411" s="38"/>
      <c r="AM411" s="38"/>
      <c r="AN411" s="38"/>
      <c r="AO411" s="38"/>
      <c r="AP411" s="38"/>
      <c r="AQ411" s="38"/>
      <c r="AR411" s="38"/>
    </row>
    <row r="412" spans="1:44" s="38" customFormat="1" outlineLevel="1">
      <c r="A412" s="1"/>
      <c r="B412" s="2"/>
      <c r="C412" s="12"/>
      <c r="D412" s="54" t="s">
        <v>1265</v>
      </c>
      <c r="E412" s="40" t="s">
        <v>1257</v>
      </c>
      <c r="F412" s="44" t="s">
        <v>906</v>
      </c>
      <c r="G412" s="45">
        <v>1</v>
      </c>
    </row>
    <row r="413" spans="1:44" s="82" customFormat="1">
      <c r="A413" s="102" t="s">
        <v>1266</v>
      </c>
      <c r="B413" s="76"/>
      <c r="C413" s="77" t="s">
        <v>1267</v>
      </c>
      <c r="D413" s="78"/>
      <c r="E413" s="79"/>
      <c r="F413" s="80"/>
      <c r="G413" s="81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F413" s="38"/>
      <c r="AG413" s="38"/>
      <c r="AH413" s="38"/>
      <c r="AI413" s="38"/>
      <c r="AJ413" s="38"/>
      <c r="AK413" s="38"/>
      <c r="AL413" s="38"/>
      <c r="AM413" s="38"/>
      <c r="AN413" s="38"/>
      <c r="AO413" s="38"/>
      <c r="AP413" s="38"/>
      <c r="AQ413" s="38"/>
      <c r="AR413" s="38"/>
    </row>
    <row r="414" spans="1:44" s="75" customFormat="1">
      <c r="A414" s="193" t="s">
        <v>486</v>
      </c>
      <c r="B414" s="194"/>
      <c r="C414" s="195"/>
      <c r="D414" s="83"/>
      <c r="E414" s="74"/>
      <c r="F414" s="84"/>
      <c r="G414" s="85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F414" s="38"/>
      <c r="AG414" s="38"/>
      <c r="AH414" s="38"/>
      <c r="AI414" s="38"/>
      <c r="AJ414" s="38"/>
      <c r="AK414" s="38"/>
      <c r="AL414" s="38"/>
      <c r="AM414" s="38"/>
      <c r="AN414" s="38"/>
      <c r="AO414" s="38"/>
      <c r="AP414" s="38"/>
      <c r="AQ414" s="38"/>
      <c r="AR414" s="38"/>
    </row>
    <row r="415" spans="1:44" s="75" customFormat="1">
      <c r="A415" s="1"/>
      <c r="B415" s="2"/>
      <c r="C415" s="56"/>
      <c r="D415" s="190" t="s">
        <v>487</v>
      </c>
      <c r="E415" s="191"/>
      <c r="F415" s="191"/>
      <c r="G415" s="192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F415" s="38"/>
      <c r="AG415" s="38"/>
      <c r="AH415" s="38"/>
      <c r="AI415" s="38"/>
      <c r="AJ415" s="38"/>
      <c r="AK415" s="38"/>
      <c r="AL415" s="38"/>
      <c r="AM415" s="38"/>
      <c r="AN415" s="38"/>
      <c r="AO415" s="38"/>
      <c r="AP415" s="38"/>
      <c r="AQ415" s="38"/>
      <c r="AR415" s="38"/>
    </row>
    <row r="416" spans="1:44" s="38" customFormat="1">
      <c r="A416" s="1" t="s">
        <v>1268</v>
      </c>
      <c r="B416" s="2" t="s">
        <v>1269</v>
      </c>
      <c r="C416" s="35" t="s">
        <v>1270</v>
      </c>
      <c r="D416" s="54"/>
      <c r="E416" s="40"/>
      <c r="F416" s="44"/>
      <c r="G416" s="45"/>
    </row>
    <row r="417" spans="1:7" s="38" customFormat="1" collapsed="1">
      <c r="A417" s="203" t="s">
        <v>442</v>
      </c>
      <c r="B417" s="204"/>
      <c r="C417" s="205"/>
      <c r="D417" s="55"/>
      <c r="E417" s="40"/>
      <c r="F417" s="41"/>
      <c r="G417" s="42"/>
    </row>
    <row r="418" spans="1:7" s="38" customFormat="1">
      <c r="A418" s="39"/>
      <c r="B418" s="43"/>
      <c r="C418" s="56"/>
      <c r="D418" s="55"/>
      <c r="E418" s="46" t="s">
        <v>442</v>
      </c>
      <c r="F418" s="46"/>
      <c r="G418" s="12"/>
    </row>
    <row r="419" spans="1:7" s="38" customFormat="1" ht="16.5" customHeight="1" outlineLevel="1">
      <c r="A419" s="39"/>
      <c r="B419" s="43"/>
      <c r="C419" s="61"/>
      <c r="D419" s="54" t="s">
        <v>1271</v>
      </c>
      <c r="E419" s="40" t="s">
        <v>1272</v>
      </c>
      <c r="F419" s="44" t="s">
        <v>586</v>
      </c>
      <c r="G419" s="42">
        <v>1</v>
      </c>
    </row>
    <row r="420" spans="1:7" s="38" customFormat="1" ht="15" customHeight="1" outlineLevel="1">
      <c r="A420" s="39"/>
      <c r="B420" s="43"/>
      <c r="C420" s="61"/>
      <c r="D420" s="54" t="s">
        <v>1273</v>
      </c>
      <c r="E420" s="40" t="s">
        <v>1274</v>
      </c>
      <c r="F420" s="44" t="s">
        <v>586</v>
      </c>
      <c r="G420" s="42">
        <v>1</v>
      </c>
    </row>
    <row r="421" spans="1:7" s="38" customFormat="1" ht="16.5" customHeight="1" outlineLevel="1">
      <c r="A421" s="39"/>
      <c r="B421" s="43"/>
      <c r="C421" s="61"/>
      <c r="D421" s="54" t="s">
        <v>1275</v>
      </c>
      <c r="E421" s="40" t="s">
        <v>1276</v>
      </c>
      <c r="F421" s="44" t="s">
        <v>586</v>
      </c>
      <c r="G421" s="42">
        <v>1</v>
      </c>
    </row>
    <row r="422" spans="1:7" s="38" customFormat="1" ht="16.5" customHeight="1" outlineLevel="1">
      <c r="A422" s="39"/>
      <c r="B422" s="43"/>
      <c r="C422" s="61"/>
      <c r="D422" s="54" t="s">
        <v>1277</v>
      </c>
      <c r="E422" s="40" t="s">
        <v>1278</v>
      </c>
      <c r="F422" s="44" t="s">
        <v>586</v>
      </c>
      <c r="G422" s="42">
        <v>1</v>
      </c>
    </row>
    <row r="423" spans="1:7" s="38" customFormat="1" ht="16.5" customHeight="1" outlineLevel="1">
      <c r="A423" s="39"/>
      <c r="B423" s="43"/>
      <c r="C423" s="61"/>
      <c r="D423" s="54" t="s">
        <v>1279</v>
      </c>
      <c r="E423" s="40" t="s">
        <v>1280</v>
      </c>
      <c r="F423" s="44" t="s">
        <v>586</v>
      </c>
      <c r="G423" s="42">
        <v>1</v>
      </c>
    </row>
    <row r="424" spans="1:7" s="38" customFormat="1" ht="15" customHeight="1" outlineLevel="1">
      <c r="A424" s="39"/>
      <c r="B424" s="43"/>
      <c r="C424" s="61"/>
      <c r="D424" s="54" t="s">
        <v>1281</v>
      </c>
      <c r="E424" s="40" t="s">
        <v>1282</v>
      </c>
      <c r="F424" s="44" t="s">
        <v>586</v>
      </c>
      <c r="G424" s="42">
        <v>1</v>
      </c>
    </row>
    <row r="425" spans="1:7" s="38" customFormat="1" outlineLevel="1">
      <c r="A425" s="39"/>
      <c r="B425" s="43"/>
      <c r="C425" s="61"/>
      <c r="D425" s="54" t="s">
        <v>1283</v>
      </c>
      <c r="E425" s="40" t="s">
        <v>350</v>
      </c>
      <c r="F425" s="44" t="s">
        <v>586</v>
      </c>
      <c r="G425" s="42">
        <v>1</v>
      </c>
    </row>
    <row r="426" spans="1:7" s="38" customFormat="1" outlineLevel="1">
      <c r="A426" s="39"/>
      <c r="B426" s="43"/>
      <c r="C426" s="61"/>
      <c r="D426" s="54" t="s">
        <v>1284</v>
      </c>
      <c r="E426" s="40" t="s">
        <v>351</v>
      </c>
      <c r="F426" s="44" t="s">
        <v>586</v>
      </c>
      <c r="G426" s="42">
        <v>1</v>
      </c>
    </row>
    <row r="427" spans="1:7" s="38" customFormat="1" outlineLevel="1">
      <c r="A427" s="39"/>
      <c r="B427" s="43"/>
      <c r="C427" s="61"/>
      <c r="D427" s="54" t="s">
        <v>1285</v>
      </c>
      <c r="E427" s="40" t="s">
        <v>352</v>
      </c>
      <c r="F427" s="44" t="s">
        <v>586</v>
      </c>
      <c r="G427" s="42">
        <v>1</v>
      </c>
    </row>
    <row r="428" spans="1:7" s="38" customFormat="1" outlineLevel="1">
      <c r="A428" s="39"/>
      <c r="B428" s="43"/>
      <c r="C428" s="61"/>
      <c r="D428" s="54" t="s">
        <v>1286</v>
      </c>
      <c r="E428" s="9" t="s">
        <v>356</v>
      </c>
      <c r="F428" s="21" t="s">
        <v>586</v>
      </c>
      <c r="G428" s="50">
        <v>1</v>
      </c>
    </row>
    <row r="429" spans="1:7" s="38" customFormat="1" outlineLevel="1">
      <c r="A429" s="39"/>
      <c r="B429" s="43"/>
      <c r="C429" s="61"/>
      <c r="D429" s="54" t="s">
        <v>1288</v>
      </c>
      <c r="E429" s="9" t="s">
        <v>357</v>
      </c>
      <c r="F429" s="21" t="s">
        <v>586</v>
      </c>
      <c r="G429" s="50">
        <v>1</v>
      </c>
    </row>
    <row r="430" spans="1:7" s="38" customFormat="1" outlineLevel="1">
      <c r="A430" s="39"/>
      <c r="B430" s="43"/>
      <c r="C430" s="61"/>
      <c r="D430" s="54" t="s">
        <v>1290</v>
      </c>
      <c r="E430" s="9" t="s">
        <v>358</v>
      </c>
      <c r="F430" s="21" t="s">
        <v>586</v>
      </c>
      <c r="G430" s="50">
        <v>1</v>
      </c>
    </row>
    <row r="431" spans="1:7" s="38" customFormat="1" outlineLevel="1">
      <c r="A431" s="39"/>
      <c r="B431" s="43"/>
      <c r="C431" s="61"/>
      <c r="D431" s="54" t="s">
        <v>1292</v>
      </c>
      <c r="E431" s="40" t="s">
        <v>1287</v>
      </c>
      <c r="F431" s="44" t="s">
        <v>586</v>
      </c>
      <c r="G431" s="42">
        <v>63</v>
      </c>
    </row>
    <row r="432" spans="1:7" s="38" customFormat="1" outlineLevel="1">
      <c r="A432" s="39"/>
      <c r="B432" s="43"/>
      <c r="C432" s="61"/>
      <c r="D432" s="54" t="s">
        <v>1294</v>
      </c>
      <c r="E432" s="40" t="s">
        <v>1289</v>
      </c>
      <c r="F432" s="44" t="s">
        <v>586</v>
      </c>
      <c r="G432" s="42">
        <v>99</v>
      </c>
    </row>
    <row r="433" spans="1:7" s="38" customFormat="1" ht="15" customHeight="1" outlineLevel="1">
      <c r="A433" s="39"/>
      <c r="B433" s="43"/>
      <c r="C433" s="61"/>
      <c r="D433" s="54" t="s">
        <v>1296</v>
      </c>
      <c r="E433" s="40" t="s">
        <v>1291</v>
      </c>
      <c r="F433" s="44" t="s">
        <v>586</v>
      </c>
      <c r="G433" s="42">
        <v>6</v>
      </c>
    </row>
    <row r="434" spans="1:7" s="38" customFormat="1" ht="30.75" customHeight="1" outlineLevel="1">
      <c r="A434" s="39"/>
      <c r="B434" s="43"/>
      <c r="C434" s="61"/>
      <c r="D434" s="54" t="s">
        <v>1298</v>
      </c>
      <c r="E434" s="40" t="s">
        <v>1293</v>
      </c>
      <c r="F434" s="44" t="s">
        <v>586</v>
      </c>
      <c r="G434" s="42">
        <v>689</v>
      </c>
    </row>
    <row r="435" spans="1:7" s="38" customFormat="1" outlineLevel="1">
      <c r="A435" s="39"/>
      <c r="B435" s="43"/>
      <c r="C435" s="61"/>
      <c r="D435" s="54" t="s">
        <v>1300</v>
      </c>
      <c r="E435" s="40" t="s">
        <v>1295</v>
      </c>
      <c r="F435" s="44" t="s">
        <v>586</v>
      </c>
      <c r="G435" s="42">
        <v>67</v>
      </c>
    </row>
    <row r="436" spans="1:7" s="38" customFormat="1" ht="15.75" customHeight="1" outlineLevel="1">
      <c r="A436" s="39"/>
      <c r="B436" s="43"/>
      <c r="C436" s="61"/>
      <c r="D436" s="54" t="s">
        <v>1302</v>
      </c>
      <c r="E436" s="40" t="s">
        <v>1297</v>
      </c>
      <c r="F436" s="44" t="s">
        <v>570</v>
      </c>
      <c r="G436" s="42">
        <v>3700</v>
      </c>
    </row>
    <row r="437" spans="1:7" s="38" customFormat="1" outlineLevel="1">
      <c r="A437" s="39"/>
      <c r="B437" s="43"/>
      <c r="C437" s="61"/>
      <c r="D437" s="54" t="s">
        <v>1304</v>
      </c>
      <c r="E437" s="40" t="s">
        <v>1299</v>
      </c>
      <c r="F437" s="44" t="s">
        <v>906</v>
      </c>
      <c r="G437" s="42">
        <v>1</v>
      </c>
    </row>
    <row r="438" spans="1:7" s="38" customFormat="1" outlineLevel="1">
      <c r="A438" s="39"/>
      <c r="B438" s="43"/>
      <c r="C438" s="61"/>
      <c r="D438" s="54" t="s">
        <v>1306</v>
      </c>
      <c r="E438" s="40" t="s">
        <v>1301</v>
      </c>
      <c r="F438" s="44" t="s">
        <v>570</v>
      </c>
      <c r="G438" s="42">
        <v>11400</v>
      </c>
    </row>
    <row r="439" spans="1:7" s="38" customFormat="1" outlineLevel="1">
      <c r="A439" s="39"/>
      <c r="B439" s="43"/>
      <c r="C439" s="61"/>
      <c r="D439" s="54" t="s">
        <v>1308</v>
      </c>
      <c r="E439" s="40" t="s">
        <v>1303</v>
      </c>
      <c r="F439" s="41" t="s">
        <v>552</v>
      </c>
      <c r="G439" s="42">
        <v>1</v>
      </c>
    </row>
    <row r="440" spans="1:7" s="38" customFormat="1" outlineLevel="1">
      <c r="A440" s="39"/>
      <c r="B440" s="43"/>
      <c r="C440" s="61"/>
      <c r="D440" s="54" t="s">
        <v>1310</v>
      </c>
      <c r="E440" s="40" t="s">
        <v>1305</v>
      </c>
      <c r="F440" s="41" t="s">
        <v>552</v>
      </c>
      <c r="G440" s="42">
        <v>1</v>
      </c>
    </row>
    <row r="441" spans="1:7" s="38" customFormat="1" outlineLevel="1">
      <c r="A441" s="39"/>
      <c r="B441" s="43"/>
      <c r="C441" s="61"/>
      <c r="D441" s="54" t="s">
        <v>1312</v>
      </c>
      <c r="E441" s="40" t="s">
        <v>1307</v>
      </c>
      <c r="F441" s="44" t="s">
        <v>570</v>
      </c>
      <c r="G441" s="42">
        <v>4400</v>
      </c>
    </row>
    <row r="442" spans="1:7" s="38" customFormat="1" outlineLevel="1">
      <c r="A442" s="39"/>
      <c r="B442" s="43"/>
      <c r="C442" s="61"/>
      <c r="D442" s="54" t="s">
        <v>353</v>
      </c>
      <c r="E442" s="40" t="s">
        <v>1309</v>
      </c>
      <c r="F442" s="44" t="s">
        <v>570</v>
      </c>
      <c r="G442" s="42">
        <v>1240</v>
      </c>
    </row>
    <row r="443" spans="1:7" s="38" customFormat="1" outlineLevel="1">
      <c r="A443" s="39"/>
      <c r="B443" s="43"/>
      <c r="C443" s="61"/>
      <c r="D443" s="54" t="s">
        <v>354</v>
      </c>
      <c r="E443" s="40" t="s">
        <v>1311</v>
      </c>
      <c r="F443" s="44" t="s">
        <v>570</v>
      </c>
      <c r="G443" s="42">
        <v>13800</v>
      </c>
    </row>
    <row r="444" spans="1:7" s="38" customFormat="1" outlineLevel="1">
      <c r="A444" s="39"/>
      <c r="B444" s="43"/>
      <c r="C444" s="61"/>
      <c r="D444" s="54" t="s">
        <v>355</v>
      </c>
      <c r="E444" s="40" t="s">
        <v>1313</v>
      </c>
      <c r="F444" s="44" t="s">
        <v>570</v>
      </c>
      <c r="G444" s="42">
        <v>11160</v>
      </c>
    </row>
    <row r="445" spans="1:7" s="38" customFormat="1">
      <c r="A445" s="1" t="s">
        <v>1314</v>
      </c>
      <c r="B445" s="2" t="s">
        <v>1315</v>
      </c>
      <c r="C445" s="35" t="s">
        <v>1316</v>
      </c>
      <c r="D445" s="54"/>
      <c r="E445" s="40"/>
      <c r="F445" s="44"/>
      <c r="G445" s="45"/>
    </row>
    <row r="446" spans="1:7" s="38" customFormat="1" collapsed="1">
      <c r="A446" s="203" t="s">
        <v>443</v>
      </c>
      <c r="B446" s="204"/>
      <c r="C446" s="205"/>
      <c r="D446" s="55"/>
      <c r="E446" s="40"/>
      <c r="F446" s="41"/>
      <c r="G446" s="42"/>
    </row>
    <row r="447" spans="1:7" s="38" customFormat="1">
      <c r="A447" s="39"/>
      <c r="B447" s="43"/>
      <c r="C447" s="56"/>
      <c r="D447" s="55"/>
      <c r="E447" s="46" t="s">
        <v>443</v>
      </c>
      <c r="F447" s="46"/>
      <c r="G447" s="12"/>
    </row>
    <row r="448" spans="1:7" s="38" customFormat="1" ht="30" outlineLevel="1">
      <c r="A448" s="39"/>
      <c r="B448" s="43"/>
      <c r="C448" s="61"/>
      <c r="D448" s="54" t="s">
        <v>1317</v>
      </c>
      <c r="E448" s="9" t="s">
        <v>260</v>
      </c>
      <c r="F448" s="41"/>
      <c r="G448" s="42"/>
    </row>
    <row r="449" spans="1:7" s="38" customFormat="1" outlineLevel="1">
      <c r="A449" s="1"/>
      <c r="B449" s="2"/>
      <c r="C449" s="35"/>
      <c r="D449" s="54" t="s">
        <v>1318</v>
      </c>
      <c r="E449" s="9" t="s">
        <v>1319</v>
      </c>
      <c r="F449" s="49"/>
      <c r="G449" s="50"/>
    </row>
    <row r="450" spans="1:7" s="38" customFormat="1" outlineLevel="1">
      <c r="A450" s="39"/>
      <c r="B450" s="43"/>
      <c r="C450" s="61"/>
      <c r="D450" s="54" t="s">
        <v>1320</v>
      </c>
      <c r="E450" s="40" t="s">
        <v>398</v>
      </c>
      <c r="F450" s="44" t="s">
        <v>586</v>
      </c>
      <c r="G450" s="42">
        <v>828</v>
      </c>
    </row>
    <row r="451" spans="1:7" s="38" customFormat="1" outlineLevel="1">
      <c r="A451" s="39"/>
      <c r="B451" s="43"/>
      <c r="C451" s="61"/>
      <c r="D451" s="54" t="s">
        <v>1321</v>
      </c>
      <c r="E451" s="40" t="s">
        <v>398</v>
      </c>
      <c r="F451" s="44" t="s">
        <v>586</v>
      </c>
      <c r="G451" s="42">
        <v>160</v>
      </c>
    </row>
    <row r="452" spans="1:7" s="38" customFormat="1" outlineLevel="1">
      <c r="A452" s="39"/>
      <c r="B452" s="43"/>
      <c r="C452" s="61"/>
      <c r="D452" s="54" t="s">
        <v>1322</v>
      </c>
      <c r="E452" s="40" t="s">
        <v>399</v>
      </c>
      <c r="F452" s="44" t="s">
        <v>586</v>
      </c>
      <c r="G452" s="42">
        <v>56</v>
      </c>
    </row>
    <row r="453" spans="1:7" s="38" customFormat="1" outlineLevel="1">
      <c r="A453" s="1"/>
      <c r="B453" s="2"/>
      <c r="C453" s="35"/>
      <c r="D453" s="54" t="s">
        <v>1323</v>
      </c>
      <c r="E453" s="9" t="s">
        <v>389</v>
      </c>
      <c r="F453" s="49"/>
      <c r="G453" s="50"/>
    </row>
    <row r="454" spans="1:7" s="38" customFormat="1" ht="15" customHeight="1" outlineLevel="1">
      <c r="A454" s="39"/>
      <c r="B454" s="43"/>
      <c r="C454" s="61"/>
      <c r="D454" s="54" t="s">
        <v>1324</v>
      </c>
      <c r="E454" s="40" t="s">
        <v>400</v>
      </c>
      <c r="F454" s="44" t="s">
        <v>586</v>
      </c>
      <c r="G454" s="50">
        <v>370</v>
      </c>
    </row>
    <row r="455" spans="1:7" s="38" customFormat="1" ht="17.25" customHeight="1" outlineLevel="1">
      <c r="A455" s="1"/>
      <c r="B455" s="2"/>
      <c r="C455" s="35"/>
      <c r="D455" s="11" t="s">
        <v>1325</v>
      </c>
      <c r="E455" s="9" t="s">
        <v>1326</v>
      </c>
      <c r="F455" s="49"/>
      <c r="G455" s="50"/>
    </row>
    <row r="456" spans="1:7" s="38" customFormat="1" ht="15" customHeight="1" outlineLevel="1">
      <c r="A456" s="39"/>
      <c r="B456" s="43"/>
      <c r="C456" s="61"/>
      <c r="D456" s="54" t="s">
        <v>1327</v>
      </c>
      <c r="E456" s="40" t="s">
        <v>401</v>
      </c>
      <c r="F456" s="44" t="s">
        <v>570</v>
      </c>
      <c r="G456" s="42">
        <v>1232</v>
      </c>
    </row>
    <row r="457" spans="1:7" s="38" customFormat="1" ht="15.75" customHeight="1" outlineLevel="1">
      <c r="A457" s="39"/>
      <c r="B457" s="43"/>
      <c r="C457" s="61"/>
      <c r="D457" s="54" t="s">
        <v>1328</v>
      </c>
      <c r="E457" s="40" t="s">
        <v>402</v>
      </c>
      <c r="F457" s="44" t="s">
        <v>570</v>
      </c>
      <c r="G457" s="42">
        <v>110</v>
      </c>
    </row>
    <row r="458" spans="1:7" s="38" customFormat="1" ht="14.25" customHeight="1" outlineLevel="1">
      <c r="A458" s="1"/>
      <c r="B458" s="2"/>
      <c r="C458" s="35"/>
      <c r="D458" s="11" t="s">
        <v>1329</v>
      </c>
      <c r="E458" s="9" t="s">
        <v>1330</v>
      </c>
      <c r="F458" s="49"/>
      <c r="G458" s="50"/>
    </row>
    <row r="459" spans="1:7" s="38" customFormat="1" outlineLevel="1">
      <c r="A459" s="39"/>
      <c r="B459" s="43"/>
      <c r="C459" s="61"/>
      <c r="D459" s="54" t="s">
        <v>1331</v>
      </c>
      <c r="E459" s="40" t="s">
        <v>403</v>
      </c>
      <c r="F459" s="44" t="s">
        <v>570</v>
      </c>
      <c r="G459" s="42">
        <v>450</v>
      </c>
    </row>
    <row r="460" spans="1:7" s="38" customFormat="1" ht="17.25" customHeight="1" outlineLevel="1">
      <c r="A460" s="39"/>
      <c r="B460" s="43"/>
      <c r="C460" s="61"/>
      <c r="D460" s="54" t="s">
        <v>1332</v>
      </c>
      <c r="E460" s="40" t="s">
        <v>404</v>
      </c>
      <c r="F460" s="44" t="s">
        <v>586</v>
      </c>
      <c r="G460" s="42">
        <v>51</v>
      </c>
    </row>
    <row r="461" spans="1:7" s="38" customFormat="1" ht="17.25" customHeight="1" outlineLevel="1">
      <c r="A461" s="39"/>
      <c r="B461" s="43"/>
      <c r="C461" s="61"/>
      <c r="D461" s="54" t="s">
        <v>1333</v>
      </c>
      <c r="E461" s="40" t="s">
        <v>405</v>
      </c>
      <c r="F461" s="44" t="s">
        <v>586</v>
      </c>
      <c r="G461" s="42">
        <v>305</v>
      </c>
    </row>
    <row r="462" spans="1:7" s="38" customFormat="1" ht="16.5" customHeight="1" outlineLevel="1">
      <c r="A462" s="39"/>
      <c r="B462" s="43"/>
      <c r="C462" s="61"/>
      <c r="D462" s="54" t="s">
        <v>1334</v>
      </c>
      <c r="E462" s="40" t="s">
        <v>400</v>
      </c>
      <c r="F462" s="44" t="s">
        <v>586</v>
      </c>
      <c r="G462" s="42">
        <v>68</v>
      </c>
    </row>
    <row r="463" spans="1:7" s="38" customFormat="1" ht="16.5" customHeight="1" outlineLevel="1">
      <c r="A463" s="1"/>
      <c r="B463" s="2"/>
      <c r="C463" s="35"/>
      <c r="D463" s="11" t="s">
        <v>1335</v>
      </c>
      <c r="E463" s="9" t="s">
        <v>1336</v>
      </c>
      <c r="F463" s="49"/>
      <c r="G463" s="50"/>
    </row>
    <row r="464" spans="1:7" s="38" customFormat="1" ht="14.25" customHeight="1" outlineLevel="1">
      <c r="A464" s="39"/>
      <c r="B464" s="43"/>
      <c r="C464" s="61"/>
      <c r="D464" s="54" t="s">
        <v>1337</v>
      </c>
      <c r="E464" s="40" t="s">
        <v>403</v>
      </c>
      <c r="F464" s="44" t="s">
        <v>570</v>
      </c>
      <c r="G464" s="42">
        <v>230</v>
      </c>
    </row>
    <row r="465" spans="1:7" s="38" customFormat="1" ht="16.5" customHeight="1" outlineLevel="1">
      <c r="A465" s="39"/>
      <c r="B465" s="43"/>
      <c r="C465" s="61"/>
      <c r="D465" s="54" t="s">
        <v>1338</v>
      </c>
      <c r="E465" s="40" t="s">
        <v>404</v>
      </c>
      <c r="F465" s="44" t="s">
        <v>586</v>
      </c>
      <c r="G465" s="42">
        <v>43</v>
      </c>
    </row>
    <row r="466" spans="1:7" s="38" customFormat="1" ht="15.75" customHeight="1" outlineLevel="1">
      <c r="A466" s="39"/>
      <c r="B466" s="43"/>
      <c r="C466" s="61"/>
      <c r="D466" s="54" t="s">
        <v>1339</v>
      </c>
      <c r="E466" s="40" t="s">
        <v>405</v>
      </c>
      <c r="F466" s="44" t="s">
        <v>586</v>
      </c>
      <c r="G466" s="42">
        <v>40</v>
      </c>
    </row>
    <row r="467" spans="1:7" s="38" customFormat="1" ht="13.5" customHeight="1" outlineLevel="1">
      <c r="A467" s="39"/>
      <c r="B467" s="43"/>
      <c r="C467" s="61"/>
      <c r="D467" s="54" t="s">
        <v>1340</v>
      </c>
      <c r="E467" s="40" t="s">
        <v>406</v>
      </c>
      <c r="F467" s="44" t="s">
        <v>570</v>
      </c>
      <c r="G467" s="42">
        <v>108</v>
      </c>
    </row>
    <row r="468" spans="1:7" s="38" customFormat="1" ht="12.75" customHeight="1" outlineLevel="1">
      <c r="A468" s="1"/>
      <c r="B468" s="2"/>
      <c r="C468" s="35"/>
      <c r="D468" s="11" t="s">
        <v>1341</v>
      </c>
      <c r="E468" s="9" t="s">
        <v>1342</v>
      </c>
      <c r="F468" s="49"/>
      <c r="G468" s="50"/>
    </row>
    <row r="469" spans="1:7" s="38" customFormat="1" ht="12.75" customHeight="1" outlineLevel="1">
      <c r="A469" s="39"/>
      <c r="B469" s="43"/>
      <c r="C469" s="61"/>
      <c r="D469" s="54" t="s">
        <v>1343</v>
      </c>
      <c r="E469" s="40" t="s">
        <v>400</v>
      </c>
      <c r="F469" s="44" t="s">
        <v>586</v>
      </c>
      <c r="G469" s="42">
        <v>247</v>
      </c>
    </row>
    <row r="470" spans="1:7" s="38" customFormat="1" ht="12.75" customHeight="1" outlineLevel="1">
      <c r="A470" s="39"/>
      <c r="B470" s="43"/>
      <c r="C470" s="61"/>
      <c r="D470" s="54" t="s">
        <v>1344</v>
      </c>
      <c r="E470" s="40" t="s">
        <v>405</v>
      </c>
      <c r="F470" s="44" t="s">
        <v>586</v>
      </c>
      <c r="G470" s="42">
        <v>570</v>
      </c>
    </row>
    <row r="471" spans="1:7" s="38" customFormat="1" ht="12.75" customHeight="1" outlineLevel="1">
      <c r="A471" s="39"/>
      <c r="B471" s="43"/>
      <c r="C471" s="61"/>
      <c r="D471" s="54" t="s">
        <v>1345</v>
      </c>
      <c r="E471" s="40" t="s">
        <v>403</v>
      </c>
      <c r="F471" s="44" t="s">
        <v>586</v>
      </c>
      <c r="G471" s="42">
        <v>30</v>
      </c>
    </row>
    <row r="472" spans="1:7" s="38" customFormat="1" ht="16.5" customHeight="1" outlineLevel="1">
      <c r="A472" s="1"/>
      <c r="B472" s="2"/>
      <c r="C472" s="35"/>
      <c r="D472" s="11" t="s">
        <v>1346</v>
      </c>
      <c r="E472" s="9" t="s">
        <v>1347</v>
      </c>
      <c r="F472" s="49"/>
      <c r="G472" s="50"/>
    </row>
    <row r="473" spans="1:7" s="38" customFormat="1" ht="15.75" customHeight="1" outlineLevel="1">
      <c r="A473" s="39"/>
      <c r="B473" s="43"/>
      <c r="C473" s="61"/>
      <c r="D473" s="54" t="s">
        <v>1348</v>
      </c>
      <c r="E473" s="40" t="s">
        <v>407</v>
      </c>
      <c r="F473" s="44" t="s">
        <v>586</v>
      </c>
      <c r="G473" s="42">
        <v>42</v>
      </c>
    </row>
    <row r="474" spans="1:7" s="38" customFormat="1" ht="17.25" customHeight="1" outlineLevel="1">
      <c r="A474" s="1"/>
      <c r="B474" s="2"/>
      <c r="C474" s="35"/>
      <c r="D474" s="11" t="s">
        <v>1349</v>
      </c>
      <c r="E474" s="9" t="s">
        <v>1350</v>
      </c>
      <c r="F474" s="49"/>
      <c r="G474" s="50"/>
    </row>
    <row r="475" spans="1:7" s="38" customFormat="1" ht="17.25" customHeight="1" outlineLevel="1">
      <c r="A475" s="39"/>
      <c r="B475" s="43"/>
      <c r="C475" s="61"/>
      <c r="D475" s="54" t="s">
        <v>1351</v>
      </c>
      <c r="E475" s="40" t="s">
        <v>400</v>
      </c>
      <c r="F475" s="44" t="s">
        <v>586</v>
      </c>
      <c r="G475" s="42">
        <v>114</v>
      </c>
    </row>
    <row r="476" spans="1:7" s="38" customFormat="1" ht="16.5" customHeight="1" outlineLevel="1">
      <c r="A476" s="1"/>
      <c r="B476" s="2"/>
      <c r="C476" s="35"/>
      <c r="D476" s="11" t="s">
        <v>1352</v>
      </c>
      <c r="E476" s="9" t="s">
        <v>1353</v>
      </c>
      <c r="F476" s="49"/>
      <c r="G476" s="50"/>
    </row>
    <row r="477" spans="1:7" s="38" customFormat="1" ht="16.5" customHeight="1" outlineLevel="1">
      <c r="A477" s="39"/>
      <c r="B477" s="43"/>
      <c r="C477" s="61"/>
      <c r="D477" s="54" t="s">
        <v>1354</v>
      </c>
      <c r="E477" s="57" t="s">
        <v>408</v>
      </c>
      <c r="F477" s="44" t="s">
        <v>586</v>
      </c>
      <c r="G477" s="42">
        <v>88</v>
      </c>
    </row>
    <row r="478" spans="1:7" s="38" customFormat="1" ht="16.5" customHeight="1" outlineLevel="1">
      <c r="A478" s="39"/>
      <c r="B478" s="43"/>
      <c r="C478" s="61"/>
      <c r="D478" s="54" t="s">
        <v>1355</v>
      </c>
      <c r="E478" s="57" t="s">
        <v>409</v>
      </c>
      <c r="F478" s="44" t="s">
        <v>586</v>
      </c>
      <c r="G478" s="42">
        <v>840</v>
      </c>
    </row>
    <row r="479" spans="1:7" s="38" customFormat="1" ht="14.25" customHeight="1" outlineLevel="1">
      <c r="A479" s="1"/>
      <c r="B479" s="2"/>
      <c r="C479" s="35"/>
      <c r="D479" s="11" t="s">
        <v>1356</v>
      </c>
      <c r="E479" s="9" t="s">
        <v>1357</v>
      </c>
      <c r="F479" s="49"/>
      <c r="G479" s="50"/>
    </row>
    <row r="480" spans="1:7" s="38" customFormat="1" ht="15.75" customHeight="1" outlineLevel="1">
      <c r="A480" s="39"/>
      <c r="B480" s="43"/>
      <c r="C480" s="61"/>
      <c r="D480" s="54" t="s">
        <v>1358</v>
      </c>
      <c r="E480" s="40" t="s">
        <v>1359</v>
      </c>
      <c r="F480" s="44" t="s">
        <v>906</v>
      </c>
      <c r="G480" s="42">
        <v>1</v>
      </c>
    </row>
    <row r="481" spans="1:7" s="38" customFormat="1" ht="14.25" customHeight="1" outlineLevel="1">
      <c r="A481" s="1"/>
      <c r="B481" s="2"/>
      <c r="C481" s="35"/>
      <c r="D481" s="11" t="s">
        <v>1360</v>
      </c>
      <c r="E481" s="9" t="s">
        <v>1361</v>
      </c>
      <c r="F481" s="49"/>
      <c r="G481" s="50"/>
    </row>
    <row r="482" spans="1:7" s="38" customFormat="1" ht="15.75" customHeight="1" outlineLevel="1">
      <c r="A482" s="39"/>
      <c r="B482" s="43"/>
      <c r="C482" s="61"/>
      <c r="D482" s="54" t="s">
        <v>1362</v>
      </c>
      <c r="E482" s="40" t="s">
        <v>400</v>
      </c>
      <c r="F482" s="44" t="s">
        <v>586</v>
      </c>
      <c r="G482" s="42">
        <v>570</v>
      </c>
    </row>
    <row r="483" spans="1:7" s="38" customFormat="1" ht="18" customHeight="1" outlineLevel="1">
      <c r="A483" s="1"/>
      <c r="B483" s="2"/>
      <c r="C483" s="35"/>
      <c r="D483" s="11" t="s">
        <v>1363</v>
      </c>
      <c r="E483" s="9" t="s">
        <v>1364</v>
      </c>
      <c r="F483" s="49"/>
      <c r="G483" s="50"/>
    </row>
    <row r="484" spans="1:7" s="38" customFormat="1" ht="15.75" customHeight="1" outlineLevel="1">
      <c r="A484" s="39"/>
      <c r="B484" s="43"/>
      <c r="C484" s="61"/>
      <c r="D484" s="54" t="s">
        <v>1365</v>
      </c>
      <c r="E484" s="40" t="s">
        <v>397</v>
      </c>
      <c r="F484" s="44" t="s">
        <v>586</v>
      </c>
      <c r="G484" s="42">
        <v>223</v>
      </c>
    </row>
    <row r="485" spans="1:7" s="38" customFormat="1" ht="14.25" customHeight="1" outlineLevel="1">
      <c r="A485" s="39"/>
      <c r="B485" s="43"/>
      <c r="C485" s="61"/>
      <c r="D485" s="54" t="s">
        <v>394</v>
      </c>
      <c r="E485" s="9" t="s">
        <v>396</v>
      </c>
      <c r="F485" s="21" t="s">
        <v>570</v>
      </c>
      <c r="G485" s="50">
        <v>616</v>
      </c>
    </row>
    <row r="486" spans="1:7" s="38" customFormat="1" ht="14.25" customHeight="1" outlineLevel="1">
      <c r="A486" s="1"/>
      <c r="B486" s="2"/>
      <c r="C486" s="35"/>
      <c r="D486" s="11" t="s">
        <v>1366</v>
      </c>
      <c r="E486" s="51" t="s">
        <v>388</v>
      </c>
      <c r="F486" s="49"/>
      <c r="G486" s="50"/>
    </row>
    <row r="487" spans="1:7" s="38" customFormat="1" ht="18" customHeight="1" outlineLevel="1">
      <c r="A487" s="39"/>
      <c r="B487" s="43"/>
      <c r="C487" s="61"/>
      <c r="D487" s="54" t="s">
        <v>1367</v>
      </c>
      <c r="E487" s="40" t="s">
        <v>395</v>
      </c>
      <c r="F487" s="44" t="s">
        <v>586</v>
      </c>
      <c r="G487" s="50">
        <v>3500</v>
      </c>
    </row>
    <row r="488" spans="1:7" s="38" customFormat="1" ht="16.5" customHeight="1" outlineLevel="1">
      <c r="A488" s="1"/>
      <c r="B488" s="2"/>
      <c r="C488" s="35"/>
      <c r="D488" s="11" t="s">
        <v>1368</v>
      </c>
      <c r="E488" s="9" t="s">
        <v>1369</v>
      </c>
      <c r="F488" s="49"/>
      <c r="G488" s="50"/>
    </row>
    <row r="489" spans="1:7" s="38" customFormat="1" ht="15.75" customHeight="1" outlineLevel="1">
      <c r="A489" s="39"/>
      <c r="B489" s="43"/>
      <c r="C489" s="61"/>
      <c r="D489" s="54" t="s">
        <v>1370</v>
      </c>
      <c r="E489" s="40" t="s">
        <v>1371</v>
      </c>
      <c r="F489" s="44" t="s">
        <v>586</v>
      </c>
      <c r="G489" s="42">
        <v>273</v>
      </c>
    </row>
    <row r="490" spans="1:7" s="38" customFormat="1" ht="12.75" customHeight="1">
      <c r="A490" s="1" t="s">
        <v>1372</v>
      </c>
      <c r="B490" s="2" t="s">
        <v>1373</v>
      </c>
      <c r="C490" s="35" t="s">
        <v>1374</v>
      </c>
      <c r="D490" s="54"/>
      <c r="E490" s="40"/>
      <c r="F490" s="41"/>
      <c r="G490" s="42"/>
    </row>
    <row r="491" spans="1:7" s="38" customFormat="1" ht="12.75" customHeight="1" collapsed="1">
      <c r="A491" s="203" t="s">
        <v>444</v>
      </c>
      <c r="B491" s="204"/>
      <c r="C491" s="205"/>
      <c r="D491" s="55"/>
      <c r="E491" s="40"/>
      <c r="F491" s="41"/>
      <c r="G491" s="42"/>
    </row>
    <row r="492" spans="1:7" s="38" customFormat="1" ht="12.75" customHeight="1">
      <c r="A492" s="39"/>
      <c r="B492" s="43"/>
      <c r="C492" s="56"/>
      <c r="D492" s="55"/>
      <c r="E492" s="46" t="s">
        <v>444</v>
      </c>
      <c r="F492" s="46"/>
      <c r="G492" s="12"/>
    </row>
    <row r="493" spans="1:7" s="38" customFormat="1" ht="12.75" customHeight="1" outlineLevel="1">
      <c r="A493" s="39"/>
      <c r="B493" s="43"/>
      <c r="C493" s="61"/>
      <c r="D493" s="54" t="s">
        <v>1375</v>
      </c>
      <c r="E493" s="40" t="s">
        <v>1376</v>
      </c>
      <c r="F493" s="44" t="s">
        <v>586</v>
      </c>
      <c r="G493" s="42">
        <v>3</v>
      </c>
    </row>
    <row r="494" spans="1:7" s="38" customFormat="1" ht="12.75" customHeight="1" outlineLevel="1">
      <c r="A494" s="39"/>
      <c r="B494" s="43"/>
      <c r="C494" s="61"/>
      <c r="D494" s="54" t="s">
        <v>1377</v>
      </c>
      <c r="E494" s="40" t="s">
        <v>1378</v>
      </c>
      <c r="F494" s="44" t="s">
        <v>586</v>
      </c>
      <c r="G494" s="42">
        <v>12</v>
      </c>
    </row>
    <row r="495" spans="1:7" s="38" customFormat="1" ht="12.75" customHeight="1">
      <c r="A495" s="1" t="s">
        <v>262</v>
      </c>
      <c r="B495" s="2" t="s">
        <v>1380</v>
      </c>
      <c r="C495" s="35" t="s">
        <v>1381</v>
      </c>
      <c r="D495" s="54"/>
      <c r="E495" s="40"/>
      <c r="F495" s="41"/>
      <c r="G495" s="42"/>
    </row>
    <row r="496" spans="1:7" s="38" customFormat="1" ht="12.75" customHeight="1" collapsed="1">
      <c r="A496" s="203" t="s">
        <v>445</v>
      </c>
      <c r="B496" s="204"/>
      <c r="C496" s="205"/>
      <c r="D496" s="55"/>
      <c r="E496" s="40"/>
      <c r="F496" s="41"/>
      <c r="G496" s="42"/>
    </row>
    <row r="497" spans="1:44" s="38" customFormat="1" ht="12.75" customHeight="1">
      <c r="A497" s="39"/>
      <c r="B497" s="43"/>
      <c r="C497" s="56"/>
      <c r="D497" s="55"/>
      <c r="E497" s="46" t="s">
        <v>445</v>
      </c>
      <c r="F497" s="46"/>
      <c r="G497" s="12"/>
    </row>
    <row r="498" spans="1:44" s="38" customFormat="1" outlineLevel="1">
      <c r="A498" s="39"/>
      <c r="B498" s="43"/>
      <c r="C498" s="61"/>
      <c r="D498" s="54" t="s">
        <v>263</v>
      </c>
      <c r="E498" s="40" t="s">
        <v>1383</v>
      </c>
      <c r="F498" s="44" t="s">
        <v>586</v>
      </c>
      <c r="G498" s="42">
        <v>81</v>
      </c>
    </row>
    <row r="499" spans="1:44" s="38" customFormat="1">
      <c r="A499" s="1" t="s">
        <v>1379</v>
      </c>
      <c r="B499" s="2" t="s">
        <v>1384</v>
      </c>
      <c r="C499" s="35" t="s">
        <v>1385</v>
      </c>
      <c r="D499" s="54"/>
      <c r="E499" s="9" t="s">
        <v>261</v>
      </c>
      <c r="F499" s="41"/>
      <c r="G499" s="42"/>
    </row>
    <row r="500" spans="1:44" s="38" customFormat="1" collapsed="1">
      <c r="A500" s="203" t="s">
        <v>446</v>
      </c>
      <c r="B500" s="204"/>
      <c r="C500" s="205"/>
      <c r="D500" s="55"/>
      <c r="E500" s="40"/>
      <c r="F500" s="41"/>
      <c r="G500" s="42"/>
    </row>
    <row r="501" spans="1:44" s="38" customFormat="1">
      <c r="A501" s="39"/>
      <c r="B501" s="43"/>
      <c r="C501" s="56"/>
      <c r="D501" s="55"/>
      <c r="E501" s="46" t="s">
        <v>446</v>
      </c>
      <c r="F501" s="46"/>
      <c r="G501" s="12"/>
    </row>
    <row r="502" spans="1:44" s="38" customFormat="1" ht="15" customHeight="1" outlineLevel="1">
      <c r="A502" s="39"/>
      <c r="B502" s="43"/>
      <c r="C502" s="56"/>
      <c r="D502" s="54" t="s">
        <v>1382</v>
      </c>
      <c r="E502" s="40" t="s">
        <v>345</v>
      </c>
      <c r="F502" s="44" t="s">
        <v>586</v>
      </c>
      <c r="G502" s="42">
        <v>30</v>
      </c>
    </row>
    <row r="503" spans="1:44" s="38" customFormat="1" outlineLevel="1">
      <c r="A503" s="39"/>
      <c r="B503" s="43"/>
      <c r="C503" s="56"/>
      <c r="D503" s="54" t="s">
        <v>264</v>
      </c>
      <c r="E503" s="40" t="s">
        <v>346</v>
      </c>
      <c r="F503" s="44" t="s">
        <v>586</v>
      </c>
      <c r="G503" s="42">
        <v>20</v>
      </c>
    </row>
    <row r="504" spans="1:44" s="38" customFormat="1" outlineLevel="1">
      <c r="A504" s="39"/>
      <c r="B504" s="43"/>
      <c r="C504" s="56"/>
      <c r="D504" s="54" t="s">
        <v>265</v>
      </c>
      <c r="E504" s="9" t="s">
        <v>347</v>
      </c>
      <c r="F504" s="21" t="s">
        <v>586</v>
      </c>
      <c r="G504" s="50">
        <v>7</v>
      </c>
    </row>
    <row r="505" spans="1:44" s="38" customFormat="1" outlineLevel="1">
      <c r="A505" s="39"/>
      <c r="B505" s="43"/>
      <c r="C505" s="56"/>
      <c r="D505" s="54" t="s">
        <v>343</v>
      </c>
      <c r="E505" s="9" t="s">
        <v>348</v>
      </c>
      <c r="F505" s="21" t="s">
        <v>586</v>
      </c>
      <c r="G505" s="50">
        <v>8</v>
      </c>
    </row>
    <row r="506" spans="1:44" s="38" customFormat="1" outlineLevel="1">
      <c r="A506" s="39"/>
      <c r="B506" s="43"/>
      <c r="C506" s="56"/>
      <c r="D506" s="54" t="s">
        <v>344</v>
      </c>
      <c r="E506" s="9" t="s">
        <v>349</v>
      </c>
      <c r="F506" s="21" t="s">
        <v>586</v>
      </c>
      <c r="G506" s="50">
        <v>14</v>
      </c>
    </row>
    <row r="507" spans="1:44" s="38" customFormat="1" outlineLevel="1">
      <c r="A507" s="39"/>
      <c r="B507" s="43"/>
      <c r="C507" s="56"/>
      <c r="D507" s="54" t="s">
        <v>411</v>
      </c>
      <c r="E507" s="9" t="s">
        <v>412</v>
      </c>
      <c r="F507" s="21" t="s">
        <v>586</v>
      </c>
      <c r="G507" s="50">
        <v>12</v>
      </c>
    </row>
    <row r="508" spans="1:44" s="82" customFormat="1">
      <c r="A508" s="102" t="s">
        <v>1386</v>
      </c>
      <c r="B508" s="76" t="s">
        <v>1387</v>
      </c>
      <c r="C508" s="77" t="s">
        <v>1388</v>
      </c>
      <c r="D508" s="78"/>
      <c r="E508" s="79"/>
      <c r="F508" s="80"/>
      <c r="G508" s="81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F508" s="38"/>
      <c r="AG508" s="38"/>
      <c r="AH508" s="38"/>
      <c r="AI508" s="38"/>
      <c r="AJ508" s="38"/>
      <c r="AK508" s="38"/>
      <c r="AL508" s="38"/>
      <c r="AM508" s="38"/>
      <c r="AN508" s="38"/>
      <c r="AO508" s="38"/>
      <c r="AP508" s="38"/>
      <c r="AQ508" s="38"/>
      <c r="AR508" s="38"/>
    </row>
    <row r="509" spans="1:44" s="75" customFormat="1">
      <c r="A509" s="193" t="s">
        <v>502</v>
      </c>
      <c r="B509" s="194"/>
      <c r="C509" s="195"/>
      <c r="D509" s="83"/>
      <c r="E509" s="74"/>
      <c r="F509" s="84"/>
      <c r="G509" s="85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F509" s="38"/>
      <c r="AG509" s="38"/>
      <c r="AH509" s="38"/>
      <c r="AI509" s="38"/>
      <c r="AJ509" s="38"/>
      <c r="AK509" s="38"/>
      <c r="AL509" s="38"/>
      <c r="AM509" s="38"/>
      <c r="AN509" s="38"/>
      <c r="AO509" s="38"/>
      <c r="AP509" s="38"/>
      <c r="AQ509" s="38"/>
      <c r="AR509" s="38"/>
    </row>
    <row r="510" spans="1:44" s="75" customFormat="1">
      <c r="A510" s="1"/>
      <c r="B510" s="2"/>
      <c r="C510" s="56"/>
      <c r="D510" s="200" t="s">
        <v>447</v>
      </c>
      <c r="E510" s="201"/>
      <c r="F510" s="201"/>
      <c r="G510" s="202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F510" s="38"/>
      <c r="AG510" s="38"/>
      <c r="AH510" s="38"/>
      <c r="AI510" s="38"/>
      <c r="AJ510" s="38"/>
      <c r="AK510" s="38"/>
      <c r="AL510" s="38"/>
      <c r="AM510" s="38"/>
      <c r="AN510" s="38"/>
      <c r="AO510" s="38"/>
      <c r="AP510" s="38"/>
      <c r="AQ510" s="38"/>
      <c r="AR510" s="38"/>
    </row>
    <row r="511" spans="1:44" s="38" customFormat="1" outlineLevel="1">
      <c r="A511" s="39"/>
      <c r="B511" s="43"/>
      <c r="C511" s="56"/>
      <c r="D511" s="66" t="s">
        <v>1389</v>
      </c>
      <c r="E511" s="37" t="s">
        <v>1390</v>
      </c>
      <c r="F511" s="41" t="s">
        <v>552</v>
      </c>
      <c r="G511" s="42">
        <v>1</v>
      </c>
    </row>
    <row r="512" spans="1:44" s="38" customFormat="1" outlineLevel="1">
      <c r="A512" s="39"/>
      <c r="B512" s="43"/>
      <c r="C512" s="56"/>
      <c r="D512" s="66" t="s">
        <v>1391</v>
      </c>
      <c r="E512" s="37" t="s">
        <v>1392</v>
      </c>
      <c r="F512" s="41" t="s">
        <v>552</v>
      </c>
      <c r="G512" s="42">
        <v>1</v>
      </c>
    </row>
    <row r="513" spans="1:44" s="38" customFormat="1" outlineLevel="1">
      <c r="A513" s="39"/>
      <c r="B513" s="43"/>
      <c r="C513" s="56"/>
      <c r="D513" s="66" t="s">
        <v>1393</v>
      </c>
      <c r="E513" s="37" t="s">
        <v>1394</v>
      </c>
      <c r="F513" s="41" t="s">
        <v>552</v>
      </c>
      <c r="G513" s="42">
        <v>1</v>
      </c>
    </row>
    <row r="514" spans="1:44" s="38" customFormat="1" outlineLevel="1">
      <c r="A514" s="39"/>
      <c r="B514" s="43"/>
      <c r="C514" s="56"/>
      <c r="D514" s="66" t="s">
        <v>1395</v>
      </c>
      <c r="E514" s="37" t="s">
        <v>1396</v>
      </c>
      <c r="F514" s="41" t="s">
        <v>552</v>
      </c>
      <c r="G514" s="42">
        <v>1</v>
      </c>
    </row>
    <row r="515" spans="1:44" s="38" customFormat="1" outlineLevel="1">
      <c r="A515" s="39"/>
      <c r="B515" s="43"/>
      <c r="C515" s="56"/>
      <c r="D515" s="66" t="s">
        <v>1397</v>
      </c>
      <c r="E515" s="37" t="s">
        <v>1398</v>
      </c>
      <c r="F515" s="41" t="s">
        <v>552</v>
      </c>
      <c r="G515" s="42">
        <v>1</v>
      </c>
    </row>
    <row r="516" spans="1:44" s="38" customFormat="1" outlineLevel="1">
      <c r="A516" s="39"/>
      <c r="B516" s="43"/>
      <c r="C516" s="56"/>
      <c r="D516" s="66" t="s">
        <v>1399</v>
      </c>
      <c r="E516" s="37" t="s">
        <v>1400</v>
      </c>
      <c r="F516" s="41" t="s">
        <v>552</v>
      </c>
      <c r="G516" s="42">
        <v>1</v>
      </c>
    </row>
    <row r="517" spans="1:44" s="38" customFormat="1" outlineLevel="1">
      <c r="A517" s="39"/>
      <c r="B517" s="43"/>
      <c r="C517" s="56"/>
      <c r="D517" s="66" t="s">
        <v>1401</v>
      </c>
      <c r="E517" s="37" t="s">
        <v>1402</v>
      </c>
      <c r="F517" s="41" t="s">
        <v>552</v>
      </c>
      <c r="G517" s="42">
        <v>1</v>
      </c>
    </row>
    <row r="518" spans="1:44" s="38" customFormat="1" outlineLevel="1">
      <c r="A518" s="39"/>
      <c r="B518" s="43"/>
      <c r="C518" s="56"/>
      <c r="D518" s="66" t="s">
        <v>1403</v>
      </c>
      <c r="E518" s="37" t="s">
        <v>1404</v>
      </c>
      <c r="F518" s="41" t="s">
        <v>552</v>
      </c>
      <c r="G518" s="42">
        <v>1</v>
      </c>
    </row>
    <row r="519" spans="1:44" s="38" customFormat="1" outlineLevel="1">
      <c r="A519" s="39"/>
      <c r="B519" s="43"/>
      <c r="C519" s="56"/>
      <c r="D519" s="66" t="s">
        <v>1405</v>
      </c>
      <c r="E519" s="37" t="s">
        <v>1406</v>
      </c>
      <c r="F519" s="41" t="s">
        <v>552</v>
      </c>
      <c r="G519" s="42">
        <v>1</v>
      </c>
    </row>
    <row r="520" spans="1:44" s="38" customFormat="1" outlineLevel="1">
      <c r="A520" s="39"/>
      <c r="B520" s="43"/>
      <c r="C520" s="56"/>
      <c r="D520" s="66" t="s">
        <v>1407</v>
      </c>
      <c r="E520" s="37" t="s">
        <v>1408</v>
      </c>
      <c r="F520" s="41" t="s">
        <v>552</v>
      </c>
      <c r="G520" s="42">
        <v>1</v>
      </c>
    </row>
    <row r="521" spans="1:44" s="38" customFormat="1" outlineLevel="1">
      <c r="A521" s="39"/>
      <c r="B521" s="43"/>
      <c r="C521" s="56"/>
      <c r="D521" s="66" t="s">
        <v>1409</v>
      </c>
      <c r="E521" s="37" t="s">
        <v>1410</v>
      </c>
      <c r="F521" s="41" t="s">
        <v>552</v>
      </c>
      <c r="G521" s="42">
        <v>1</v>
      </c>
    </row>
    <row r="522" spans="1:44" s="38" customFormat="1" outlineLevel="1">
      <c r="A522" s="39"/>
      <c r="B522" s="43"/>
      <c r="C522" s="56"/>
      <c r="D522" s="66" t="s">
        <v>1411</v>
      </c>
      <c r="E522" s="37" t="s">
        <v>1412</v>
      </c>
      <c r="F522" s="41" t="s">
        <v>552</v>
      </c>
      <c r="G522" s="42">
        <v>1</v>
      </c>
    </row>
    <row r="523" spans="1:44" s="82" customFormat="1">
      <c r="A523" s="102" t="s">
        <v>1413</v>
      </c>
      <c r="B523" s="76" t="s">
        <v>1414</v>
      </c>
      <c r="C523" s="77" t="s">
        <v>1415</v>
      </c>
      <c r="D523" s="78"/>
      <c r="E523" s="79"/>
      <c r="F523" s="80"/>
      <c r="G523" s="81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F523" s="38"/>
      <c r="AG523" s="38"/>
      <c r="AH523" s="38"/>
      <c r="AI523" s="38"/>
      <c r="AJ523" s="38"/>
      <c r="AK523" s="38"/>
      <c r="AL523" s="38"/>
      <c r="AM523" s="38"/>
      <c r="AN523" s="38"/>
      <c r="AO523" s="38"/>
      <c r="AP523" s="38"/>
      <c r="AQ523" s="38"/>
      <c r="AR523" s="38"/>
    </row>
    <row r="524" spans="1:44" s="75" customFormat="1">
      <c r="A524" s="193" t="s">
        <v>503</v>
      </c>
      <c r="B524" s="194"/>
      <c r="C524" s="195"/>
      <c r="D524" s="83"/>
      <c r="E524" s="74"/>
      <c r="F524" s="84"/>
      <c r="G524" s="85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F524" s="38"/>
      <c r="AG524" s="38"/>
      <c r="AH524" s="38"/>
      <c r="AI524" s="38"/>
      <c r="AJ524" s="38"/>
      <c r="AK524" s="38"/>
      <c r="AL524" s="38"/>
      <c r="AM524" s="38"/>
      <c r="AN524" s="38"/>
      <c r="AO524" s="38"/>
      <c r="AP524" s="38"/>
      <c r="AQ524" s="38"/>
      <c r="AR524" s="38"/>
    </row>
    <row r="525" spans="1:44" s="75" customFormat="1">
      <c r="A525" s="1"/>
      <c r="B525" s="2"/>
      <c r="C525" s="56"/>
      <c r="D525" s="200" t="s">
        <v>448</v>
      </c>
      <c r="E525" s="201"/>
      <c r="F525" s="201"/>
      <c r="G525" s="202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F525" s="38"/>
      <c r="AG525" s="38"/>
      <c r="AH525" s="38"/>
      <c r="AI525" s="38"/>
      <c r="AJ525" s="38"/>
      <c r="AK525" s="38"/>
      <c r="AL525" s="38"/>
      <c r="AM525" s="38"/>
      <c r="AN525" s="38"/>
      <c r="AO525" s="38"/>
      <c r="AP525" s="38"/>
      <c r="AQ525" s="38"/>
      <c r="AR525" s="38"/>
    </row>
    <row r="526" spans="1:44" s="38" customFormat="1" ht="45" outlineLevel="1">
      <c r="A526" s="39"/>
      <c r="B526" s="43"/>
      <c r="C526" s="56"/>
      <c r="D526" s="66" t="s">
        <v>1416</v>
      </c>
      <c r="E526" s="40" t="s">
        <v>1417</v>
      </c>
      <c r="F526" s="41" t="s">
        <v>552</v>
      </c>
      <c r="G526" s="42">
        <v>1</v>
      </c>
    </row>
    <row r="527" spans="1:44" s="38" customFormat="1" ht="15.75" customHeight="1" outlineLevel="1">
      <c r="A527" s="39"/>
      <c r="B527" s="43"/>
      <c r="C527" s="56"/>
      <c r="D527" s="66" t="s">
        <v>1418</v>
      </c>
      <c r="E527" s="40" t="s">
        <v>1419</v>
      </c>
      <c r="F527" s="41" t="s">
        <v>552</v>
      </c>
      <c r="G527" s="42">
        <v>1</v>
      </c>
    </row>
    <row r="528" spans="1:44" s="82" customFormat="1">
      <c r="A528" s="102" t="s">
        <v>1420</v>
      </c>
      <c r="B528" s="76" t="s">
        <v>1421</v>
      </c>
      <c r="C528" s="77" t="s">
        <v>1422</v>
      </c>
      <c r="D528" s="78"/>
      <c r="E528" s="79"/>
      <c r="F528" s="80"/>
      <c r="G528" s="81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F528" s="38"/>
      <c r="AG528" s="38"/>
      <c r="AH528" s="38"/>
      <c r="AI528" s="38"/>
      <c r="AJ528" s="38"/>
      <c r="AK528" s="38"/>
      <c r="AL528" s="38"/>
      <c r="AM528" s="38"/>
      <c r="AN528" s="38"/>
      <c r="AO528" s="38"/>
      <c r="AP528" s="38"/>
      <c r="AQ528" s="38"/>
      <c r="AR528" s="38"/>
    </row>
    <row r="529" spans="1:44" s="75" customFormat="1">
      <c r="A529" s="193" t="s">
        <v>504</v>
      </c>
      <c r="B529" s="194"/>
      <c r="C529" s="195"/>
      <c r="D529" s="83"/>
      <c r="E529" s="74"/>
      <c r="F529" s="84"/>
      <c r="G529" s="85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F529" s="38"/>
      <c r="AG529" s="38"/>
      <c r="AH529" s="38"/>
      <c r="AI529" s="38"/>
      <c r="AJ529" s="38"/>
      <c r="AK529" s="38"/>
      <c r="AL529" s="38"/>
      <c r="AM529" s="38"/>
      <c r="AN529" s="38"/>
      <c r="AO529" s="38"/>
      <c r="AP529" s="38"/>
      <c r="AQ529" s="38"/>
      <c r="AR529" s="38"/>
    </row>
    <row r="530" spans="1:44" s="75" customFormat="1">
      <c r="A530" s="1"/>
      <c r="B530" s="2"/>
      <c r="C530" s="56"/>
      <c r="D530" s="200" t="s">
        <v>449</v>
      </c>
      <c r="E530" s="201"/>
      <c r="F530" s="201"/>
      <c r="G530" s="202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F530" s="38"/>
      <c r="AG530" s="38"/>
      <c r="AH530" s="38"/>
      <c r="AI530" s="38"/>
      <c r="AJ530" s="38"/>
      <c r="AK530" s="38"/>
      <c r="AL530" s="38"/>
      <c r="AM530" s="38"/>
      <c r="AN530" s="38"/>
      <c r="AO530" s="38"/>
      <c r="AP530" s="38"/>
      <c r="AQ530" s="38"/>
      <c r="AR530" s="38"/>
    </row>
    <row r="531" spans="1:44" s="38" customFormat="1" outlineLevel="1">
      <c r="A531" s="39"/>
      <c r="B531" s="43"/>
      <c r="C531" s="56"/>
      <c r="D531" s="66" t="s">
        <v>1423</v>
      </c>
      <c r="E531" s="40" t="s">
        <v>1424</v>
      </c>
      <c r="F531" s="44" t="s">
        <v>906</v>
      </c>
      <c r="G531" s="45">
        <v>1</v>
      </c>
    </row>
    <row r="532" spans="1:44" s="38" customFormat="1" ht="15.75" customHeight="1" outlineLevel="1">
      <c r="A532" s="39"/>
      <c r="B532" s="43"/>
      <c r="C532" s="56"/>
      <c r="D532" s="66" t="s">
        <v>1425</v>
      </c>
      <c r="E532" s="40" t="s">
        <v>1426</v>
      </c>
      <c r="F532" s="44" t="s">
        <v>906</v>
      </c>
      <c r="G532" s="45">
        <v>1</v>
      </c>
    </row>
    <row r="533" spans="1:44" s="38" customFormat="1" ht="15.75" customHeight="1" outlineLevel="1">
      <c r="A533" s="39"/>
      <c r="B533" s="43"/>
      <c r="C533" s="56"/>
      <c r="D533" s="66" t="s">
        <v>1427</v>
      </c>
      <c r="E533" s="40" t="s">
        <v>1428</v>
      </c>
      <c r="F533" s="44" t="s">
        <v>906</v>
      </c>
      <c r="G533" s="45">
        <v>1</v>
      </c>
    </row>
    <row r="534" spans="1:44" s="82" customFormat="1">
      <c r="A534" s="102" t="s">
        <v>1429</v>
      </c>
      <c r="B534" s="76" t="s">
        <v>1430</v>
      </c>
      <c r="C534" s="77" t="s">
        <v>1431</v>
      </c>
      <c r="D534" s="78"/>
      <c r="E534" s="79"/>
      <c r="F534" s="80"/>
      <c r="G534" s="81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F534" s="38"/>
      <c r="AG534" s="38"/>
      <c r="AH534" s="38"/>
      <c r="AI534" s="38"/>
      <c r="AJ534" s="38"/>
      <c r="AK534" s="38"/>
      <c r="AL534" s="38"/>
      <c r="AM534" s="38"/>
      <c r="AN534" s="38"/>
      <c r="AO534" s="38"/>
      <c r="AP534" s="38"/>
      <c r="AQ534" s="38"/>
      <c r="AR534" s="38"/>
    </row>
    <row r="535" spans="1:44" s="75" customFormat="1">
      <c r="A535" s="193" t="s">
        <v>505</v>
      </c>
      <c r="B535" s="194"/>
      <c r="C535" s="195"/>
      <c r="D535" s="83"/>
      <c r="E535" s="74"/>
      <c r="F535" s="84"/>
      <c r="G535" s="85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F535" s="38"/>
      <c r="AG535" s="38"/>
      <c r="AH535" s="38"/>
      <c r="AI535" s="38"/>
      <c r="AJ535" s="38"/>
      <c r="AK535" s="38"/>
      <c r="AL535" s="38"/>
      <c r="AM535" s="38"/>
      <c r="AN535" s="38"/>
      <c r="AO535" s="38"/>
      <c r="AP535" s="38"/>
      <c r="AQ535" s="38"/>
      <c r="AR535" s="38"/>
    </row>
    <row r="536" spans="1:44" s="75" customFormat="1">
      <c r="A536" s="1"/>
      <c r="B536" s="2"/>
      <c r="C536" s="56"/>
      <c r="D536" s="200" t="s">
        <v>450</v>
      </c>
      <c r="E536" s="201"/>
      <c r="F536" s="201"/>
      <c r="G536" s="202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F536" s="38"/>
      <c r="AG536" s="38"/>
      <c r="AH536" s="38"/>
      <c r="AI536" s="38"/>
      <c r="AJ536" s="38"/>
      <c r="AK536" s="38"/>
      <c r="AL536" s="38"/>
      <c r="AM536" s="38"/>
      <c r="AN536" s="38"/>
      <c r="AO536" s="38"/>
      <c r="AP536" s="38"/>
      <c r="AQ536" s="38"/>
      <c r="AR536" s="38"/>
    </row>
    <row r="537" spans="1:44" s="38" customFormat="1" outlineLevel="1">
      <c r="A537" s="39"/>
      <c r="B537" s="43"/>
      <c r="C537" s="56"/>
      <c r="D537" s="66" t="s">
        <v>1432</v>
      </c>
      <c r="E537" s="40" t="s">
        <v>1433</v>
      </c>
      <c r="F537" s="44" t="s">
        <v>906</v>
      </c>
      <c r="G537" s="62">
        <v>1</v>
      </c>
    </row>
    <row r="538" spans="1:44" s="82" customFormat="1">
      <c r="A538" s="102" t="s">
        <v>1434</v>
      </c>
      <c r="B538" s="76" t="s">
        <v>329</v>
      </c>
      <c r="C538" s="77" t="s">
        <v>550</v>
      </c>
      <c r="D538" s="78"/>
      <c r="E538" s="79"/>
      <c r="F538" s="80"/>
      <c r="G538" s="81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F538" s="38"/>
      <c r="AG538" s="38"/>
      <c r="AH538" s="38"/>
      <c r="AI538" s="38"/>
      <c r="AJ538" s="38"/>
      <c r="AK538" s="38"/>
      <c r="AL538" s="38"/>
      <c r="AM538" s="38"/>
      <c r="AN538" s="38"/>
      <c r="AO538" s="38"/>
      <c r="AP538" s="38"/>
      <c r="AQ538" s="38"/>
      <c r="AR538" s="38"/>
    </row>
    <row r="539" spans="1:44" s="75" customFormat="1">
      <c r="A539" s="193" t="s">
        <v>506</v>
      </c>
      <c r="B539" s="194"/>
      <c r="C539" s="195"/>
      <c r="D539" s="83"/>
      <c r="E539" s="74"/>
      <c r="F539" s="84"/>
      <c r="G539" s="85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F539" s="38"/>
      <c r="AG539" s="38"/>
      <c r="AH539" s="38"/>
      <c r="AI539" s="38"/>
      <c r="AJ539" s="38"/>
      <c r="AK539" s="38"/>
      <c r="AL539" s="38"/>
      <c r="AM539" s="38"/>
      <c r="AN539" s="38"/>
      <c r="AO539" s="38"/>
      <c r="AP539" s="38"/>
      <c r="AQ539" s="38"/>
      <c r="AR539" s="38"/>
    </row>
    <row r="540" spans="1:44" s="75" customFormat="1">
      <c r="A540" s="1"/>
      <c r="B540" s="2"/>
      <c r="C540" s="56"/>
      <c r="D540" s="200" t="s">
        <v>451</v>
      </c>
      <c r="E540" s="201"/>
      <c r="F540" s="201"/>
      <c r="G540" s="202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F540" s="38"/>
      <c r="AG540" s="38"/>
      <c r="AH540" s="38"/>
      <c r="AI540" s="38"/>
      <c r="AJ540" s="38"/>
      <c r="AK540" s="38"/>
      <c r="AL540" s="38"/>
      <c r="AM540" s="38"/>
      <c r="AN540" s="38"/>
      <c r="AO540" s="38"/>
      <c r="AP540" s="38"/>
      <c r="AQ540" s="38"/>
      <c r="AR540" s="38"/>
    </row>
    <row r="541" spans="1:44" s="38" customFormat="1" outlineLevel="1">
      <c r="A541" s="39"/>
      <c r="B541" s="43"/>
      <c r="C541" s="56"/>
      <c r="D541" s="66" t="s">
        <v>1435</v>
      </c>
      <c r="E541" s="40" t="s">
        <v>1436</v>
      </c>
      <c r="F541" s="44" t="s">
        <v>906</v>
      </c>
      <c r="G541" s="62">
        <v>16</v>
      </c>
    </row>
    <row r="542" spans="1:44" s="38" customFormat="1" outlineLevel="1">
      <c r="A542" s="39"/>
      <c r="B542" s="43"/>
      <c r="C542" s="56"/>
      <c r="D542" s="66" t="s">
        <v>1437</v>
      </c>
      <c r="E542" s="40" t="s">
        <v>1438</v>
      </c>
      <c r="F542" s="44" t="s">
        <v>906</v>
      </c>
      <c r="G542" s="62">
        <v>1</v>
      </c>
    </row>
    <row r="543" spans="1:44" s="38" customFormat="1" ht="30" outlineLevel="1">
      <c r="A543" s="39"/>
      <c r="B543" s="43"/>
      <c r="C543" s="56"/>
      <c r="D543" s="66" t="s">
        <v>1439</v>
      </c>
      <c r="E543" s="40" t="s">
        <v>266</v>
      </c>
      <c r="F543" s="44" t="s">
        <v>586</v>
      </c>
      <c r="G543" s="62">
        <v>140</v>
      </c>
    </row>
    <row r="544" spans="1:44" s="38" customFormat="1" outlineLevel="1">
      <c r="A544" s="39"/>
      <c r="B544" s="43"/>
      <c r="C544" s="56"/>
      <c r="D544" s="66" t="s">
        <v>1440</v>
      </c>
      <c r="E544" s="40" t="s">
        <v>1441</v>
      </c>
      <c r="F544" s="44" t="s">
        <v>586</v>
      </c>
      <c r="G544" s="62">
        <v>20</v>
      </c>
    </row>
    <row r="545" spans="1:44" s="38" customFormat="1" outlineLevel="1">
      <c r="A545" s="39"/>
      <c r="B545" s="43"/>
      <c r="C545" s="56"/>
      <c r="D545" s="66" t="s">
        <v>1442</v>
      </c>
      <c r="E545" s="40" t="s">
        <v>1443</v>
      </c>
      <c r="F545" s="44" t="s">
        <v>906</v>
      </c>
      <c r="G545" s="62">
        <v>1</v>
      </c>
    </row>
    <row r="546" spans="1:44" s="38" customFormat="1" outlineLevel="1">
      <c r="A546" s="39"/>
      <c r="B546" s="43"/>
      <c r="C546" s="56"/>
      <c r="D546" s="66" t="s">
        <v>1444</v>
      </c>
      <c r="E546" s="40" t="s">
        <v>1445</v>
      </c>
      <c r="F546" s="44" t="s">
        <v>906</v>
      </c>
      <c r="G546" s="62">
        <v>1</v>
      </c>
    </row>
    <row r="547" spans="1:44" s="82" customFormat="1">
      <c r="A547" s="102" t="s">
        <v>1446</v>
      </c>
      <c r="B547" s="76" t="s">
        <v>1447</v>
      </c>
      <c r="C547" s="77" t="s">
        <v>1448</v>
      </c>
      <c r="D547" s="78"/>
      <c r="E547" s="79"/>
      <c r="F547" s="80"/>
      <c r="G547" s="81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F547" s="38"/>
      <c r="AG547" s="38"/>
      <c r="AH547" s="38"/>
      <c r="AI547" s="38"/>
      <c r="AJ547" s="38"/>
      <c r="AK547" s="38"/>
      <c r="AL547" s="38"/>
      <c r="AM547" s="38"/>
      <c r="AN547" s="38"/>
      <c r="AO547" s="38"/>
      <c r="AP547" s="38"/>
      <c r="AQ547" s="38"/>
      <c r="AR547" s="38"/>
    </row>
    <row r="548" spans="1:44" s="75" customFormat="1">
      <c r="A548" s="193" t="s">
        <v>507</v>
      </c>
      <c r="B548" s="194"/>
      <c r="C548" s="195"/>
      <c r="D548" s="83"/>
      <c r="E548" s="74"/>
      <c r="F548" s="84"/>
      <c r="G548" s="85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F548" s="38"/>
      <c r="AG548" s="38"/>
      <c r="AH548" s="38"/>
      <c r="AI548" s="38"/>
      <c r="AJ548" s="38"/>
      <c r="AK548" s="38"/>
      <c r="AL548" s="38"/>
      <c r="AM548" s="38"/>
      <c r="AN548" s="38"/>
      <c r="AO548" s="38"/>
      <c r="AP548" s="38"/>
      <c r="AQ548" s="38"/>
      <c r="AR548" s="38"/>
    </row>
    <row r="549" spans="1:44" s="75" customFormat="1">
      <c r="A549" s="1"/>
      <c r="B549" s="2"/>
      <c r="C549" s="56"/>
      <c r="D549" s="200" t="s">
        <v>452</v>
      </c>
      <c r="E549" s="201"/>
      <c r="F549" s="201"/>
      <c r="G549" s="202"/>
      <c r="H549" s="38"/>
      <c r="I549" s="38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F549" s="38"/>
      <c r="AG549" s="38"/>
      <c r="AH549" s="38"/>
      <c r="AI549" s="38"/>
      <c r="AJ549" s="38"/>
      <c r="AK549" s="38"/>
      <c r="AL549" s="38"/>
      <c r="AM549" s="38"/>
      <c r="AN549" s="38"/>
      <c r="AO549" s="38"/>
      <c r="AP549" s="38"/>
      <c r="AQ549" s="38"/>
      <c r="AR549" s="38"/>
    </row>
    <row r="550" spans="1:44" s="38" customFormat="1" outlineLevel="1">
      <c r="A550" s="39"/>
      <c r="B550" s="43"/>
      <c r="C550" s="56"/>
      <c r="D550" s="54" t="s">
        <v>1449</v>
      </c>
      <c r="E550" s="40" t="s">
        <v>1450</v>
      </c>
      <c r="F550" s="44" t="s">
        <v>906</v>
      </c>
      <c r="G550" s="62">
        <v>1</v>
      </c>
    </row>
    <row r="551" spans="1:44" s="82" customFormat="1">
      <c r="A551" s="102" t="s">
        <v>1451</v>
      </c>
      <c r="B551" s="76" t="s">
        <v>330</v>
      </c>
      <c r="C551" s="77" t="s">
        <v>1452</v>
      </c>
      <c r="D551" s="78"/>
      <c r="E551" s="79"/>
      <c r="F551" s="80"/>
      <c r="G551" s="81"/>
      <c r="H551" s="38"/>
      <c r="I551" s="38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F551" s="38"/>
      <c r="AG551" s="38"/>
      <c r="AH551" s="38"/>
      <c r="AI551" s="38"/>
      <c r="AJ551" s="38"/>
      <c r="AK551" s="38"/>
      <c r="AL551" s="38"/>
      <c r="AM551" s="38"/>
      <c r="AN551" s="38"/>
      <c r="AO551" s="38"/>
      <c r="AP551" s="38"/>
      <c r="AQ551" s="38"/>
      <c r="AR551" s="38"/>
    </row>
    <row r="552" spans="1:44" s="75" customFormat="1">
      <c r="A552" s="193" t="s">
        <v>508</v>
      </c>
      <c r="B552" s="194"/>
      <c r="C552" s="195"/>
      <c r="D552" s="83"/>
      <c r="E552" s="74"/>
      <c r="F552" s="84"/>
      <c r="G552" s="85"/>
      <c r="H552" s="38"/>
      <c r="I552" s="38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F552" s="38"/>
      <c r="AG552" s="38"/>
      <c r="AH552" s="38"/>
      <c r="AI552" s="38"/>
      <c r="AJ552" s="38"/>
      <c r="AK552" s="38"/>
      <c r="AL552" s="38"/>
      <c r="AM552" s="38"/>
      <c r="AN552" s="38"/>
      <c r="AO552" s="38"/>
      <c r="AP552" s="38"/>
      <c r="AQ552" s="38"/>
      <c r="AR552" s="38"/>
    </row>
    <row r="553" spans="1:44" s="75" customFormat="1">
      <c r="A553" s="1"/>
      <c r="B553" s="2"/>
      <c r="C553" s="56"/>
      <c r="D553" s="200" t="s">
        <v>453</v>
      </c>
      <c r="E553" s="201"/>
      <c r="F553" s="201"/>
      <c r="G553" s="202"/>
      <c r="H553" s="38"/>
      <c r="I553" s="38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F553" s="38"/>
      <c r="AG553" s="38"/>
      <c r="AH553" s="38"/>
      <c r="AI553" s="38"/>
      <c r="AJ553" s="38"/>
      <c r="AK553" s="38"/>
      <c r="AL553" s="38"/>
      <c r="AM553" s="38"/>
      <c r="AN553" s="38"/>
      <c r="AO553" s="38"/>
      <c r="AP553" s="38"/>
      <c r="AQ553" s="38"/>
      <c r="AR553" s="38"/>
    </row>
    <row r="554" spans="1:44" s="38" customFormat="1" outlineLevel="1">
      <c r="A554" s="39"/>
      <c r="B554" s="43"/>
      <c r="C554" s="56"/>
      <c r="D554" s="54" t="s">
        <v>1453</v>
      </c>
      <c r="E554" s="40" t="s">
        <v>1454</v>
      </c>
      <c r="F554" s="44" t="s">
        <v>906</v>
      </c>
      <c r="G554" s="45">
        <v>1</v>
      </c>
    </row>
    <row r="555" spans="1:44" s="82" customFormat="1">
      <c r="A555" s="102" t="s">
        <v>1455</v>
      </c>
      <c r="B555" s="76" t="s">
        <v>1456</v>
      </c>
      <c r="C555" s="77" t="s">
        <v>1457</v>
      </c>
      <c r="D555" s="78"/>
      <c r="E555" s="79"/>
      <c r="F555" s="80"/>
      <c r="G555" s="81"/>
      <c r="H555" s="38"/>
      <c r="I555" s="38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F555" s="38"/>
      <c r="AG555" s="38"/>
      <c r="AH555" s="38"/>
      <c r="AI555" s="38"/>
      <c r="AJ555" s="38"/>
      <c r="AK555" s="38"/>
      <c r="AL555" s="38"/>
      <c r="AM555" s="38"/>
      <c r="AN555" s="38"/>
      <c r="AO555" s="38"/>
      <c r="AP555" s="38"/>
      <c r="AQ555" s="38"/>
      <c r="AR555" s="38"/>
    </row>
    <row r="556" spans="1:44" s="75" customFormat="1">
      <c r="A556" s="193" t="s">
        <v>509</v>
      </c>
      <c r="B556" s="194"/>
      <c r="C556" s="195"/>
      <c r="D556" s="83"/>
      <c r="E556" s="74"/>
      <c r="F556" s="84"/>
      <c r="G556" s="85"/>
      <c r="H556" s="38"/>
      <c r="I556" s="38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F556" s="38"/>
      <c r="AG556" s="38"/>
      <c r="AH556" s="38"/>
      <c r="AI556" s="38"/>
      <c r="AJ556" s="38"/>
      <c r="AK556" s="38"/>
      <c r="AL556" s="38"/>
      <c r="AM556" s="38"/>
      <c r="AN556" s="38"/>
      <c r="AO556" s="38"/>
      <c r="AP556" s="38"/>
      <c r="AQ556" s="38"/>
      <c r="AR556" s="38"/>
    </row>
    <row r="557" spans="1:44" s="75" customFormat="1">
      <c r="A557" s="1"/>
      <c r="B557" s="2"/>
      <c r="C557" s="56"/>
      <c r="D557" s="200" t="s">
        <v>454</v>
      </c>
      <c r="E557" s="201"/>
      <c r="F557" s="201"/>
      <c r="G557" s="202"/>
      <c r="H557" s="38"/>
      <c r="I557" s="38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F557" s="38"/>
      <c r="AG557" s="38"/>
      <c r="AH557" s="38"/>
      <c r="AI557" s="38"/>
      <c r="AJ557" s="38"/>
      <c r="AK557" s="38"/>
      <c r="AL557" s="38"/>
      <c r="AM557" s="38"/>
      <c r="AN557" s="38"/>
      <c r="AO557" s="38"/>
      <c r="AP557" s="38"/>
      <c r="AQ557" s="38"/>
      <c r="AR557" s="38"/>
    </row>
    <row r="558" spans="1:44" s="38" customFormat="1" outlineLevel="1">
      <c r="A558" s="39"/>
      <c r="B558" s="43"/>
      <c r="C558" s="56"/>
      <c r="D558" s="54" t="s">
        <v>1458</v>
      </c>
      <c r="E558" s="40" t="s">
        <v>1459</v>
      </c>
      <c r="F558" s="44" t="s">
        <v>906</v>
      </c>
      <c r="G558" s="62">
        <v>1</v>
      </c>
    </row>
    <row r="559" spans="1:44" s="82" customFormat="1">
      <c r="A559" s="102" t="s">
        <v>1460</v>
      </c>
      <c r="B559" s="76" t="s">
        <v>1461</v>
      </c>
      <c r="C559" s="77" t="s">
        <v>1462</v>
      </c>
      <c r="D559" s="78"/>
      <c r="E559" s="79"/>
      <c r="F559" s="80"/>
      <c r="G559" s="81"/>
      <c r="H559" s="38"/>
      <c r="I559" s="38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F559" s="38"/>
      <c r="AG559" s="38"/>
      <c r="AH559" s="38"/>
      <c r="AI559" s="38"/>
      <c r="AJ559" s="38"/>
      <c r="AK559" s="38"/>
      <c r="AL559" s="38"/>
      <c r="AM559" s="38"/>
      <c r="AN559" s="38"/>
      <c r="AO559" s="38"/>
      <c r="AP559" s="38"/>
      <c r="AQ559" s="38"/>
      <c r="AR559" s="38"/>
    </row>
    <row r="560" spans="1:44" s="75" customFormat="1">
      <c r="A560" s="193" t="s">
        <v>510</v>
      </c>
      <c r="B560" s="194"/>
      <c r="C560" s="195"/>
      <c r="D560" s="83"/>
      <c r="E560" s="74"/>
      <c r="F560" s="84"/>
      <c r="G560" s="85"/>
      <c r="H560" s="38"/>
      <c r="I560" s="38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F560" s="38"/>
      <c r="AG560" s="38"/>
      <c r="AH560" s="38"/>
      <c r="AI560" s="38"/>
      <c r="AJ560" s="38"/>
      <c r="AK560" s="38"/>
      <c r="AL560" s="38"/>
      <c r="AM560" s="38"/>
      <c r="AN560" s="38"/>
      <c r="AO560" s="38"/>
      <c r="AP560" s="38"/>
      <c r="AQ560" s="38"/>
      <c r="AR560" s="38"/>
    </row>
    <row r="561" spans="1:44" s="75" customFormat="1">
      <c r="A561" s="1"/>
      <c r="B561" s="2"/>
      <c r="C561" s="56"/>
      <c r="D561" s="200" t="s">
        <v>455</v>
      </c>
      <c r="E561" s="201"/>
      <c r="F561" s="201"/>
      <c r="G561" s="202"/>
      <c r="H561" s="38"/>
      <c r="I561" s="38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F561" s="38"/>
      <c r="AG561" s="38"/>
      <c r="AH561" s="38"/>
      <c r="AI561" s="38"/>
      <c r="AJ561" s="38"/>
      <c r="AK561" s="38"/>
      <c r="AL561" s="38"/>
      <c r="AM561" s="38"/>
      <c r="AN561" s="38"/>
      <c r="AO561" s="38"/>
      <c r="AP561" s="38"/>
      <c r="AQ561" s="38"/>
      <c r="AR561" s="38"/>
    </row>
    <row r="562" spans="1:44" s="38" customFormat="1" outlineLevel="1">
      <c r="A562" s="39"/>
      <c r="B562" s="43"/>
      <c r="C562" s="56"/>
      <c r="D562" s="54" t="s">
        <v>1463</v>
      </c>
      <c r="E562" s="40" t="s">
        <v>267</v>
      </c>
      <c r="F562" s="44" t="s">
        <v>906</v>
      </c>
      <c r="G562" s="62">
        <v>1</v>
      </c>
    </row>
    <row r="563" spans="1:44" s="82" customFormat="1">
      <c r="A563" s="102" t="s">
        <v>1465</v>
      </c>
      <c r="B563" s="76" t="s">
        <v>332</v>
      </c>
      <c r="C563" s="77" t="s">
        <v>551</v>
      </c>
      <c r="D563" s="78"/>
      <c r="E563" s="79"/>
      <c r="F563" s="80"/>
      <c r="G563" s="81"/>
      <c r="H563" s="38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F563" s="38"/>
      <c r="AG563" s="38"/>
      <c r="AH563" s="38"/>
      <c r="AI563" s="38"/>
      <c r="AJ563" s="38"/>
      <c r="AK563" s="38"/>
      <c r="AL563" s="38"/>
      <c r="AM563" s="38"/>
      <c r="AN563" s="38"/>
      <c r="AO563" s="38"/>
      <c r="AP563" s="38"/>
      <c r="AQ563" s="38"/>
      <c r="AR563" s="38"/>
    </row>
    <row r="564" spans="1:44" s="75" customFormat="1">
      <c r="A564" s="193" t="s">
        <v>511</v>
      </c>
      <c r="B564" s="194"/>
      <c r="C564" s="195"/>
      <c r="D564" s="83"/>
      <c r="E564" s="74"/>
      <c r="F564" s="84"/>
      <c r="G564" s="85"/>
      <c r="H564" s="38"/>
      <c r="I564" s="38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F564" s="38"/>
      <c r="AG564" s="38"/>
      <c r="AH564" s="38"/>
      <c r="AI564" s="38"/>
      <c r="AJ564" s="38"/>
      <c r="AK564" s="38"/>
      <c r="AL564" s="38"/>
      <c r="AM564" s="38"/>
      <c r="AN564" s="38"/>
      <c r="AO564" s="38"/>
      <c r="AP564" s="38"/>
      <c r="AQ564" s="38"/>
      <c r="AR564" s="38"/>
    </row>
    <row r="565" spans="1:44" s="75" customFormat="1">
      <c r="A565" s="1"/>
      <c r="B565" s="2"/>
      <c r="C565" s="56"/>
      <c r="D565" s="200" t="s">
        <v>456</v>
      </c>
      <c r="E565" s="201"/>
      <c r="F565" s="201"/>
      <c r="G565" s="202"/>
      <c r="H565" s="38"/>
      <c r="I565" s="38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F565" s="38"/>
      <c r="AG565" s="38"/>
      <c r="AH565" s="38"/>
      <c r="AI565" s="38"/>
      <c r="AJ565" s="38"/>
      <c r="AK565" s="38"/>
      <c r="AL565" s="38"/>
      <c r="AM565" s="38"/>
      <c r="AN565" s="38"/>
      <c r="AO565" s="38"/>
      <c r="AP565" s="38"/>
      <c r="AQ565" s="38"/>
      <c r="AR565" s="38"/>
    </row>
    <row r="566" spans="1:44" s="38" customFormat="1" outlineLevel="1">
      <c r="A566" s="39"/>
      <c r="B566" s="43"/>
      <c r="C566" s="56"/>
      <c r="D566" s="54" t="s">
        <v>270</v>
      </c>
      <c r="E566" s="40" t="s">
        <v>1464</v>
      </c>
      <c r="F566" s="44" t="s">
        <v>906</v>
      </c>
      <c r="G566" s="45">
        <v>1</v>
      </c>
    </row>
    <row r="567" spans="1:44" s="82" customFormat="1">
      <c r="A567" s="102" t="s">
        <v>1469</v>
      </c>
      <c r="B567" s="76" t="s">
        <v>331</v>
      </c>
      <c r="C567" s="77" t="s">
        <v>1466</v>
      </c>
      <c r="D567" s="78"/>
      <c r="E567" s="79"/>
      <c r="F567" s="80"/>
      <c r="G567" s="81"/>
      <c r="H567" s="38"/>
      <c r="I567" s="38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F567" s="38"/>
      <c r="AG567" s="38"/>
      <c r="AH567" s="38"/>
      <c r="AI567" s="38"/>
      <c r="AJ567" s="38"/>
      <c r="AK567" s="38"/>
      <c r="AL567" s="38"/>
      <c r="AM567" s="38"/>
      <c r="AN567" s="38"/>
      <c r="AO567" s="38"/>
      <c r="AP567" s="38"/>
      <c r="AQ567" s="38"/>
      <c r="AR567" s="38"/>
    </row>
    <row r="568" spans="1:44" s="75" customFormat="1">
      <c r="A568" s="193" t="s">
        <v>512</v>
      </c>
      <c r="B568" s="194"/>
      <c r="C568" s="195"/>
      <c r="D568" s="83"/>
      <c r="E568" s="74"/>
      <c r="F568" s="84"/>
      <c r="G568" s="85"/>
      <c r="H568" s="38"/>
      <c r="I568" s="38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F568" s="38"/>
      <c r="AG568" s="38"/>
      <c r="AH568" s="38"/>
      <c r="AI568" s="38"/>
      <c r="AJ568" s="38"/>
      <c r="AK568" s="38"/>
      <c r="AL568" s="38"/>
      <c r="AM568" s="38"/>
      <c r="AN568" s="38"/>
      <c r="AO568" s="38"/>
      <c r="AP568" s="38"/>
      <c r="AQ568" s="38"/>
      <c r="AR568" s="38"/>
    </row>
    <row r="569" spans="1:44" s="75" customFormat="1">
      <c r="A569" s="1"/>
      <c r="B569" s="2"/>
      <c r="C569" s="56"/>
      <c r="D569" s="206" t="s">
        <v>457</v>
      </c>
      <c r="E569" s="207"/>
      <c r="F569" s="207"/>
      <c r="G569" s="208"/>
      <c r="H569" s="38"/>
      <c r="I569" s="38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F569" s="38"/>
      <c r="AG569" s="38"/>
      <c r="AH569" s="38"/>
      <c r="AI569" s="38"/>
      <c r="AJ569" s="38"/>
      <c r="AK569" s="38"/>
      <c r="AL569" s="38"/>
      <c r="AM569" s="38"/>
      <c r="AN569" s="38"/>
      <c r="AO569" s="38"/>
      <c r="AP569" s="38"/>
      <c r="AQ569" s="38"/>
      <c r="AR569" s="38"/>
    </row>
    <row r="570" spans="1:44" s="38" customFormat="1" outlineLevel="1">
      <c r="A570" s="39"/>
      <c r="B570" s="43"/>
      <c r="C570" s="56"/>
      <c r="D570" s="66" t="s">
        <v>271</v>
      </c>
      <c r="E570" s="40" t="s">
        <v>1467</v>
      </c>
      <c r="F570" s="44" t="s">
        <v>906</v>
      </c>
      <c r="G570" s="62">
        <v>1</v>
      </c>
    </row>
    <row r="571" spans="1:44" s="38" customFormat="1" outlineLevel="1">
      <c r="A571" s="39"/>
      <c r="B571" s="43"/>
      <c r="C571" s="56"/>
      <c r="D571" s="66" t="s">
        <v>272</v>
      </c>
      <c r="E571" s="40" t="s">
        <v>1468</v>
      </c>
      <c r="F571" s="44" t="s">
        <v>906</v>
      </c>
      <c r="G571" s="62">
        <v>1</v>
      </c>
    </row>
    <row r="572" spans="1:44" s="38" customFormat="1" outlineLevel="1">
      <c r="A572" s="39"/>
      <c r="B572" s="43"/>
      <c r="C572" s="56"/>
      <c r="D572" s="66" t="s">
        <v>273</v>
      </c>
      <c r="E572" s="40" t="s">
        <v>1467</v>
      </c>
      <c r="F572" s="44" t="s">
        <v>906</v>
      </c>
      <c r="G572" s="45">
        <v>1</v>
      </c>
    </row>
    <row r="573" spans="1:44" s="82" customFormat="1">
      <c r="A573" s="102" t="s">
        <v>1471</v>
      </c>
      <c r="B573" s="76" t="s">
        <v>1470</v>
      </c>
      <c r="C573" s="77" t="s">
        <v>549</v>
      </c>
      <c r="D573" s="78"/>
      <c r="E573" s="79"/>
      <c r="F573" s="80"/>
      <c r="G573" s="81"/>
      <c r="H573" s="38"/>
      <c r="I573" s="38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F573" s="38"/>
      <c r="AG573" s="38"/>
      <c r="AH573" s="38"/>
      <c r="AI573" s="38"/>
      <c r="AJ573" s="38"/>
      <c r="AK573" s="38"/>
      <c r="AL573" s="38"/>
      <c r="AM573" s="38"/>
      <c r="AN573" s="38"/>
      <c r="AO573" s="38"/>
      <c r="AP573" s="38"/>
      <c r="AQ573" s="38"/>
      <c r="AR573" s="38"/>
    </row>
    <row r="574" spans="1:44" s="75" customFormat="1">
      <c r="A574" s="193" t="s">
        <v>513</v>
      </c>
      <c r="B574" s="194"/>
      <c r="C574" s="195"/>
      <c r="D574" s="83"/>
      <c r="E574" s="74"/>
      <c r="F574" s="84"/>
      <c r="G574" s="85"/>
      <c r="H574" s="38"/>
      <c r="I574" s="38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F574" s="38"/>
      <c r="AG574" s="38"/>
      <c r="AH574" s="38"/>
      <c r="AI574" s="38"/>
      <c r="AJ574" s="38"/>
      <c r="AK574" s="38"/>
      <c r="AL574" s="38"/>
      <c r="AM574" s="38"/>
      <c r="AN574" s="38"/>
      <c r="AO574" s="38"/>
      <c r="AP574" s="38"/>
      <c r="AQ574" s="38"/>
      <c r="AR574" s="38"/>
    </row>
    <row r="575" spans="1:44" s="75" customFormat="1">
      <c r="A575" s="1"/>
      <c r="B575" s="2"/>
      <c r="C575" s="56"/>
      <c r="D575" s="206" t="s">
        <v>458</v>
      </c>
      <c r="E575" s="207"/>
      <c r="F575" s="207"/>
      <c r="G575" s="208"/>
      <c r="H575" s="38"/>
      <c r="I575" s="38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F575" s="38"/>
      <c r="AG575" s="38"/>
      <c r="AH575" s="38"/>
      <c r="AI575" s="38"/>
      <c r="AJ575" s="38"/>
      <c r="AK575" s="38"/>
      <c r="AL575" s="38"/>
      <c r="AM575" s="38"/>
      <c r="AN575" s="38"/>
      <c r="AO575" s="38"/>
      <c r="AP575" s="38"/>
      <c r="AQ575" s="38"/>
      <c r="AR575" s="38"/>
    </row>
    <row r="576" spans="1:44" s="38" customFormat="1" outlineLevel="1">
      <c r="A576" s="39"/>
      <c r="B576" s="43"/>
      <c r="C576" s="56"/>
      <c r="D576" s="54" t="s">
        <v>274</v>
      </c>
      <c r="E576" s="40" t="s">
        <v>268</v>
      </c>
      <c r="F576" s="44" t="s">
        <v>906</v>
      </c>
      <c r="G576" s="62">
        <v>1</v>
      </c>
    </row>
    <row r="577" spans="1:44" s="82" customFormat="1">
      <c r="A577" s="102" t="s">
        <v>1481</v>
      </c>
      <c r="B577" s="76" t="s">
        <v>1472</v>
      </c>
      <c r="C577" s="77" t="s">
        <v>1473</v>
      </c>
      <c r="D577" s="78"/>
      <c r="E577" s="79"/>
      <c r="F577" s="80"/>
      <c r="G577" s="81"/>
      <c r="H577" s="38"/>
      <c r="I577" s="38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F577" s="38"/>
      <c r="AG577" s="38"/>
      <c r="AH577" s="38"/>
      <c r="AI577" s="38"/>
      <c r="AJ577" s="38"/>
      <c r="AK577" s="38"/>
      <c r="AL577" s="38"/>
      <c r="AM577" s="38"/>
      <c r="AN577" s="38"/>
      <c r="AO577" s="38"/>
      <c r="AP577" s="38"/>
      <c r="AQ577" s="38"/>
      <c r="AR577" s="38"/>
    </row>
    <row r="578" spans="1:44" s="75" customFormat="1">
      <c r="A578" s="193" t="s">
        <v>514</v>
      </c>
      <c r="B578" s="194"/>
      <c r="C578" s="195"/>
      <c r="D578" s="83"/>
      <c r="E578" s="74"/>
      <c r="F578" s="84"/>
      <c r="G578" s="85"/>
      <c r="H578" s="38"/>
      <c r="I578" s="38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F578" s="38"/>
      <c r="AG578" s="38"/>
      <c r="AH578" s="38"/>
      <c r="AI578" s="38"/>
      <c r="AJ578" s="38"/>
      <c r="AK578" s="38"/>
      <c r="AL578" s="38"/>
      <c r="AM578" s="38"/>
      <c r="AN578" s="38"/>
      <c r="AO578" s="38"/>
      <c r="AP578" s="38"/>
      <c r="AQ578" s="38"/>
      <c r="AR578" s="38"/>
    </row>
    <row r="579" spans="1:44" s="75" customFormat="1">
      <c r="A579" s="1"/>
      <c r="B579" s="2"/>
      <c r="C579" s="56"/>
      <c r="D579" s="200" t="s">
        <v>459</v>
      </c>
      <c r="E579" s="201"/>
      <c r="F579" s="201"/>
      <c r="G579" s="202"/>
      <c r="H579" s="38"/>
      <c r="I579" s="38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F579" s="38"/>
      <c r="AG579" s="38"/>
      <c r="AH579" s="38"/>
      <c r="AI579" s="38"/>
      <c r="AJ579" s="38"/>
      <c r="AK579" s="38"/>
      <c r="AL579" s="38"/>
      <c r="AM579" s="38"/>
      <c r="AN579" s="38"/>
      <c r="AO579" s="38"/>
      <c r="AP579" s="38"/>
      <c r="AQ579" s="38"/>
      <c r="AR579" s="38"/>
    </row>
    <row r="580" spans="1:44" s="38" customFormat="1" outlineLevel="1">
      <c r="A580" s="39"/>
      <c r="B580" s="43"/>
      <c r="C580" s="56"/>
      <c r="D580" s="66" t="s">
        <v>275</v>
      </c>
      <c r="E580" s="40" t="s">
        <v>1474</v>
      </c>
      <c r="F580" s="44" t="s">
        <v>906</v>
      </c>
      <c r="G580" s="62">
        <v>1</v>
      </c>
    </row>
    <row r="581" spans="1:44" s="38" customFormat="1" outlineLevel="1">
      <c r="A581" s="39"/>
      <c r="B581" s="43"/>
      <c r="C581" s="56"/>
      <c r="D581" s="66" t="s">
        <v>276</v>
      </c>
      <c r="E581" s="40" t="s">
        <v>1475</v>
      </c>
      <c r="F581" s="44" t="s">
        <v>586</v>
      </c>
      <c r="G581" s="62">
        <v>1</v>
      </c>
    </row>
    <row r="582" spans="1:44" s="38" customFormat="1" outlineLevel="1">
      <c r="A582" s="39"/>
      <c r="B582" s="43"/>
      <c r="C582" s="56"/>
      <c r="D582" s="66" t="s">
        <v>277</v>
      </c>
      <c r="E582" s="40" t="s">
        <v>1476</v>
      </c>
      <c r="F582" s="44" t="s">
        <v>586</v>
      </c>
      <c r="G582" s="62">
        <v>2</v>
      </c>
    </row>
    <row r="583" spans="1:44" s="38" customFormat="1" outlineLevel="1">
      <c r="A583" s="39"/>
      <c r="B583" s="43"/>
      <c r="C583" s="56"/>
      <c r="D583" s="66" t="s">
        <v>278</v>
      </c>
      <c r="E583" s="40" t="s">
        <v>1477</v>
      </c>
      <c r="F583" s="44" t="s">
        <v>586</v>
      </c>
      <c r="G583" s="62">
        <v>397</v>
      </c>
    </row>
    <row r="584" spans="1:44" s="38" customFormat="1" outlineLevel="1">
      <c r="A584" s="39"/>
      <c r="B584" s="43"/>
      <c r="C584" s="56"/>
      <c r="D584" s="66" t="s">
        <v>279</v>
      </c>
      <c r="E584" s="40" t="s">
        <v>1478</v>
      </c>
      <c r="F584" s="44" t="s">
        <v>586</v>
      </c>
      <c r="G584" s="62">
        <v>317</v>
      </c>
    </row>
    <row r="585" spans="1:44" s="38" customFormat="1" outlineLevel="1">
      <c r="A585" s="39"/>
      <c r="B585" s="43"/>
      <c r="C585" s="56"/>
      <c r="D585" s="66" t="s">
        <v>280</v>
      </c>
      <c r="E585" s="40" t="s">
        <v>1479</v>
      </c>
      <c r="F585" s="44" t="s">
        <v>570</v>
      </c>
      <c r="G585" s="62">
        <v>246000</v>
      </c>
    </row>
    <row r="586" spans="1:44" s="38" customFormat="1" outlineLevel="1">
      <c r="A586" s="39"/>
      <c r="B586" s="43"/>
      <c r="C586" s="56"/>
      <c r="D586" s="66" t="s">
        <v>281</v>
      </c>
      <c r="E586" s="40" t="s">
        <v>1480</v>
      </c>
      <c r="F586" s="44" t="s">
        <v>570</v>
      </c>
      <c r="G586" s="42">
        <v>15200</v>
      </c>
    </row>
    <row r="587" spans="1:44" s="82" customFormat="1">
      <c r="A587" s="102" t="s">
        <v>1484</v>
      </c>
      <c r="B587" s="76" t="s">
        <v>1482</v>
      </c>
      <c r="C587" s="77" t="s">
        <v>1483</v>
      </c>
      <c r="D587" s="78"/>
      <c r="E587" s="79"/>
      <c r="F587" s="80"/>
      <c r="G587" s="81"/>
      <c r="H587" s="38"/>
      <c r="I587" s="38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F587" s="38"/>
      <c r="AG587" s="38"/>
      <c r="AH587" s="38"/>
      <c r="AI587" s="38"/>
      <c r="AJ587" s="38"/>
      <c r="AK587" s="38"/>
      <c r="AL587" s="38"/>
      <c r="AM587" s="38"/>
      <c r="AN587" s="38"/>
      <c r="AO587" s="38"/>
      <c r="AP587" s="38"/>
      <c r="AQ587" s="38"/>
      <c r="AR587" s="38"/>
    </row>
    <row r="588" spans="1:44" s="75" customFormat="1">
      <c r="A588" s="193" t="s">
        <v>515</v>
      </c>
      <c r="B588" s="194"/>
      <c r="C588" s="195"/>
      <c r="D588" s="83"/>
      <c r="E588" s="74"/>
      <c r="F588" s="84"/>
      <c r="G588" s="85"/>
      <c r="H588" s="38"/>
      <c r="I588" s="38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F588" s="38"/>
      <c r="AG588" s="38"/>
      <c r="AH588" s="38"/>
      <c r="AI588" s="38"/>
      <c r="AJ588" s="38"/>
      <c r="AK588" s="38"/>
      <c r="AL588" s="38"/>
      <c r="AM588" s="38"/>
      <c r="AN588" s="38"/>
      <c r="AO588" s="38"/>
      <c r="AP588" s="38"/>
      <c r="AQ588" s="38"/>
      <c r="AR588" s="38"/>
    </row>
    <row r="589" spans="1:44" s="75" customFormat="1">
      <c r="A589" s="1"/>
      <c r="B589" s="2"/>
      <c r="C589" s="56"/>
      <c r="D589" s="200" t="s">
        <v>460</v>
      </c>
      <c r="E589" s="201"/>
      <c r="F589" s="201"/>
      <c r="G589" s="202"/>
      <c r="H589" s="38"/>
      <c r="I589" s="38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F589" s="38"/>
      <c r="AG589" s="38"/>
      <c r="AH589" s="38"/>
      <c r="AI589" s="38"/>
      <c r="AJ589" s="38"/>
      <c r="AK589" s="38"/>
      <c r="AL589" s="38"/>
      <c r="AM589" s="38"/>
      <c r="AN589" s="38"/>
      <c r="AO589" s="38"/>
      <c r="AP589" s="38"/>
      <c r="AQ589" s="38"/>
      <c r="AR589" s="38"/>
    </row>
    <row r="590" spans="1:44" s="38" customFormat="1" outlineLevel="1">
      <c r="A590" s="39"/>
      <c r="B590" s="43"/>
      <c r="C590" s="56"/>
      <c r="D590" s="54" t="s">
        <v>282</v>
      </c>
      <c r="E590" s="40"/>
      <c r="F590" s="44" t="s">
        <v>906</v>
      </c>
      <c r="G590" s="45">
        <v>1</v>
      </c>
    </row>
    <row r="591" spans="1:44" s="82" customFormat="1">
      <c r="A591" s="111" t="s">
        <v>1486</v>
      </c>
      <c r="B591" s="76" t="s">
        <v>1485</v>
      </c>
      <c r="C591" s="77" t="s">
        <v>523</v>
      </c>
      <c r="D591" s="78"/>
      <c r="E591" s="79"/>
      <c r="F591" s="80"/>
      <c r="G591" s="81"/>
      <c r="H591" s="38"/>
      <c r="I591" s="38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F591" s="38"/>
      <c r="AG591" s="38"/>
      <c r="AH591" s="38"/>
      <c r="AI591" s="38"/>
      <c r="AJ591" s="38"/>
      <c r="AK591" s="38"/>
      <c r="AL591" s="38"/>
      <c r="AM591" s="38"/>
      <c r="AN591" s="38"/>
      <c r="AO591" s="38"/>
      <c r="AP591" s="38"/>
      <c r="AQ591" s="38"/>
      <c r="AR591" s="38"/>
    </row>
    <row r="592" spans="1:44" s="75" customFormat="1">
      <c r="A592" s="193" t="s">
        <v>516</v>
      </c>
      <c r="B592" s="194"/>
      <c r="C592" s="195"/>
      <c r="D592" s="83"/>
      <c r="E592" s="74"/>
      <c r="F592" s="84"/>
      <c r="G592" s="85"/>
      <c r="H592" s="38"/>
      <c r="I592" s="38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F592" s="38"/>
      <c r="AG592" s="38"/>
      <c r="AH592" s="38"/>
      <c r="AI592" s="38"/>
      <c r="AJ592" s="38"/>
      <c r="AK592" s="38"/>
      <c r="AL592" s="38"/>
      <c r="AM592" s="38"/>
      <c r="AN592" s="38"/>
      <c r="AO592" s="38"/>
      <c r="AP592" s="38"/>
      <c r="AQ592" s="38"/>
      <c r="AR592" s="38"/>
    </row>
    <row r="593" spans="1:44" s="75" customFormat="1">
      <c r="A593" s="1"/>
      <c r="B593" s="2"/>
      <c r="C593" s="56"/>
      <c r="D593" s="200" t="s">
        <v>461</v>
      </c>
      <c r="E593" s="201"/>
      <c r="F593" s="201"/>
      <c r="G593" s="202"/>
      <c r="H593" s="38"/>
      <c r="I593" s="38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F593" s="38"/>
      <c r="AG593" s="38"/>
      <c r="AH593" s="38"/>
      <c r="AI593" s="38"/>
      <c r="AJ593" s="38"/>
      <c r="AK593" s="38"/>
      <c r="AL593" s="38"/>
      <c r="AM593" s="38"/>
      <c r="AN593" s="38"/>
      <c r="AO593" s="38"/>
      <c r="AP593" s="38"/>
      <c r="AQ593" s="38"/>
      <c r="AR593" s="38"/>
    </row>
    <row r="594" spans="1:44" s="38" customFormat="1" outlineLevel="1">
      <c r="A594" s="39"/>
      <c r="B594" s="43"/>
      <c r="C594" s="56"/>
      <c r="D594" s="54" t="s">
        <v>327</v>
      </c>
      <c r="E594" s="46" t="s">
        <v>553</v>
      </c>
      <c r="F594" s="44" t="s">
        <v>906</v>
      </c>
      <c r="G594" s="45">
        <v>1</v>
      </c>
    </row>
    <row r="595" spans="1:44" s="82" customFormat="1">
      <c r="A595" s="111" t="s">
        <v>1492</v>
      </c>
      <c r="B595" s="76" t="s">
        <v>1487</v>
      </c>
      <c r="C595" s="77" t="s">
        <v>1488</v>
      </c>
      <c r="D595" s="78"/>
      <c r="E595" s="79"/>
      <c r="F595" s="80"/>
      <c r="G595" s="81"/>
      <c r="H595" s="38"/>
      <c r="I595" s="38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F595" s="38"/>
      <c r="AG595" s="38"/>
      <c r="AH595" s="38"/>
      <c r="AI595" s="38"/>
      <c r="AJ595" s="38"/>
      <c r="AK595" s="38"/>
      <c r="AL595" s="38"/>
      <c r="AM595" s="38"/>
      <c r="AN595" s="38"/>
      <c r="AO595" s="38"/>
      <c r="AP595" s="38"/>
      <c r="AQ595" s="38"/>
      <c r="AR595" s="38"/>
    </row>
    <row r="596" spans="1:44" s="75" customFormat="1">
      <c r="A596" s="193" t="s">
        <v>517</v>
      </c>
      <c r="B596" s="194"/>
      <c r="C596" s="195"/>
      <c r="D596" s="83"/>
      <c r="E596" s="74"/>
      <c r="F596" s="84"/>
      <c r="G596" s="85"/>
      <c r="H596" s="38"/>
      <c r="I596" s="38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F596" s="38"/>
      <c r="AG596" s="38"/>
      <c r="AH596" s="38"/>
      <c r="AI596" s="38"/>
      <c r="AJ596" s="38"/>
      <c r="AK596" s="38"/>
      <c r="AL596" s="38"/>
      <c r="AM596" s="38"/>
      <c r="AN596" s="38"/>
      <c r="AO596" s="38"/>
      <c r="AP596" s="38"/>
      <c r="AQ596" s="38"/>
      <c r="AR596" s="38"/>
    </row>
    <row r="597" spans="1:44" s="75" customFormat="1">
      <c r="A597" s="1"/>
      <c r="B597" s="2"/>
      <c r="C597" s="56"/>
      <c r="D597" s="200" t="s">
        <v>462</v>
      </c>
      <c r="E597" s="201"/>
      <c r="F597" s="201"/>
      <c r="G597" s="202"/>
      <c r="H597" s="38"/>
      <c r="I597" s="38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F597" s="38"/>
      <c r="AG597" s="38"/>
      <c r="AH597" s="38"/>
      <c r="AI597" s="38"/>
      <c r="AJ597" s="38"/>
      <c r="AK597" s="38"/>
      <c r="AL597" s="38"/>
      <c r="AM597" s="38"/>
      <c r="AN597" s="38"/>
      <c r="AO597" s="38"/>
      <c r="AP597" s="38"/>
      <c r="AQ597" s="38"/>
      <c r="AR597" s="38"/>
    </row>
    <row r="598" spans="1:44" s="38" customFormat="1" ht="16.5" customHeight="1" outlineLevel="1">
      <c r="A598" s="39"/>
      <c r="B598" s="43"/>
      <c r="C598" s="56"/>
      <c r="D598" s="66" t="s">
        <v>283</v>
      </c>
      <c r="E598" s="40" t="s">
        <v>1489</v>
      </c>
      <c r="F598" s="44" t="s">
        <v>906</v>
      </c>
      <c r="G598" s="62">
        <v>1</v>
      </c>
    </row>
    <row r="599" spans="1:44" s="38" customFormat="1" ht="16.5" customHeight="1" outlineLevel="1">
      <c r="A599" s="39"/>
      <c r="B599" s="43"/>
      <c r="C599" s="56"/>
      <c r="D599" s="66" t="s">
        <v>284</v>
      </c>
      <c r="E599" s="40" t="s">
        <v>1490</v>
      </c>
      <c r="F599" s="44" t="s">
        <v>906</v>
      </c>
      <c r="G599" s="62">
        <v>1</v>
      </c>
    </row>
    <row r="600" spans="1:44" s="38" customFormat="1" ht="16.5" customHeight="1" outlineLevel="1">
      <c r="A600" s="39"/>
      <c r="B600" s="43"/>
      <c r="C600" s="56"/>
      <c r="D600" s="66" t="s">
        <v>285</v>
      </c>
      <c r="E600" s="40" t="s">
        <v>1491</v>
      </c>
      <c r="F600" s="44" t="s">
        <v>906</v>
      </c>
      <c r="G600" s="62">
        <v>1</v>
      </c>
    </row>
    <row r="601" spans="1:44" s="82" customFormat="1">
      <c r="A601" s="111" t="s">
        <v>1505</v>
      </c>
      <c r="B601" s="76" t="s">
        <v>1493</v>
      </c>
      <c r="C601" s="77" t="s">
        <v>524</v>
      </c>
      <c r="D601" s="78"/>
      <c r="E601" s="79"/>
      <c r="F601" s="80"/>
      <c r="G601" s="81"/>
      <c r="H601" s="38"/>
      <c r="I601" s="38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F601" s="38"/>
      <c r="AG601" s="38"/>
      <c r="AH601" s="38"/>
      <c r="AI601" s="38"/>
      <c r="AJ601" s="38"/>
      <c r="AK601" s="38"/>
      <c r="AL601" s="38"/>
      <c r="AM601" s="38"/>
      <c r="AN601" s="38"/>
      <c r="AO601" s="38"/>
      <c r="AP601" s="38"/>
      <c r="AQ601" s="38"/>
      <c r="AR601" s="38"/>
    </row>
    <row r="602" spans="1:44" s="75" customFormat="1">
      <c r="A602" s="193" t="s">
        <v>518</v>
      </c>
      <c r="B602" s="194"/>
      <c r="C602" s="195"/>
      <c r="D602" s="83"/>
      <c r="E602" s="74"/>
      <c r="F602" s="84"/>
      <c r="G602" s="85"/>
      <c r="H602" s="38"/>
      <c r="I602" s="38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F602" s="38"/>
      <c r="AG602" s="38"/>
      <c r="AH602" s="38"/>
      <c r="AI602" s="38"/>
      <c r="AJ602" s="38"/>
      <c r="AK602" s="38"/>
      <c r="AL602" s="38"/>
      <c r="AM602" s="38"/>
      <c r="AN602" s="38"/>
      <c r="AO602" s="38"/>
      <c r="AP602" s="38"/>
      <c r="AQ602" s="38"/>
      <c r="AR602" s="38"/>
    </row>
    <row r="603" spans="1:44" s="75" customFormat="1">
      <c r="A603" s="1"/>
      <c r="B603" s="2"/>
      <c r="C603" s="56"/>
      <c r="D603" s="200" t="s">
        <v>463</v>
      </c>
      <c r="E603" s="201"/>
      <c r="F603" s="201"/>
      <c r="G603" s="202"/>
      <c r="H603" s="38"/>
      <c r="I603" s="38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F603" s="38"/>
      <c r="AG603" s="38"/>
      <c r="AH603" s="38"/>
      <c r="AI603" s="38"/>
      <c r="AJ603" s="38"/>
      <c r="AK603" s="38"/>
      <c r="AL603" s="38"/>
      <c r="AM603" s="38"/>
      <c r="AN603" s="38"/>
      <c r="AO603" s="38"/>
      <c r="AP603" s="38"/>
      <c r="AQ603" s="38"/>
      <c r="AR603" s="38"/>
    </row>
    <row r="604" spans="1:44" s="38" customFormat="1" outlineLevel="1">
      <c r="A604" s="39"/>
      <c r="B604" s="43"/>
      <c r="C604" s="56"/>
      <c r="D604" s="66" t="s">
        <v>286</v>
      </c>
      <c r="E604" s="40" t="s">
        <v>1494</v>
      </c>
      <c r="F604" s="44" t="s">
        <v>586</v>
      </c>
      <c r="G604" s="62">
        <v>4</v>
      </c>
    </row>
    <row r="605" spans="1:44" s="38" customFormat="1" outlineLevel="1">
      <c r="A605" s="39"/>
      <c r="B605" s="43"/>
      <c r="C605" s="56"/>
      <c r="D605" s="66" t="s">
        <v>287</v>
      </c>
      <c r="E605" s="40" t="s">
        <v>1495</v>
      </c>
      <c r="F605" s="44" t="s">
        <v>586</v>
      </c>
      <c r="G605" s="62">
        <v>2</v>
      </c>
    </row>
    <row r="606" spans="1:44" s="38" customFormat="1" outlineLevel="1">
      <c r="A606" s="39"/>
      <c r="B606" s="43"/>
      <c r="C606" s="56"/>
      <c r="D606" s="66" t="s">
        <v>288</v>
      </c>
      <c r="E606" s="40" t="s">
        <v>1496</v>
      </c>
      <c r="F606" s="44" t="s">
        <v>586</v>
      </c>
      <c r="G606" s="62">
        <v>3</v>
      </c>
    </row>
    <row r="607" spans="1:44" s="38" customFormat="1" outlineLevel="1">
      <c r="A607" s="39"/>
      <c r="B607" s="43"/>
      <c r="C607" s="56"/>
      <c r="D607" s="66" t="s">
        <v>289</v>
      </c>
      <c r="E607" s="40" t="s">
        <v>1497</v>
      </c>
      <c r="F607" s="44" t="s">
        <v>586</v>
      </c>
      <c r="G607" s="62">
        <v>1</v>
      </c>
    </row>
    <row r="608" spans="1:44" s="38" customFormat="1" outlineLevel="1">
      <c r="A608" s="39"/>
      <c r="B608" s="43"/>
      <c r="C608" s="56"/>
      <c r="D608" s="66" t="s">
        <v>290</v>
      </c>
      <c r="E608" s="40" t="s">
        <v>1498</v>
      </c>
      <c r="F608" s="44" t="s">
        <v>586</v>
      </c>
      <c r="G608" s="62">
        <v>4</v>
      </c>
    </row>
    <row r="609" spans="1:44" s="38" customFormat="1" outlineLevel="1">
      <c r="A609" s="39"/>
      <c r="B609" s="43"/>
      <c r="C609" s="56"/>
      <c r="D609" s="66" t="s">
        <v>291</v>
      </c>
      <c r="E609" s="40" t="s">
        <v>1499</v>
      </c>
      <c r="F609" s="44" t="s">
        <v>586</v>
      </c>
      <c r="G609" s="62">
        <v>1</v>
      </c>
    </row>
    <row r="610" spans="1:44" s="38" customFormat="1" outlineLevel="1">
      <c r="A610" s="39"/>
      <c r="B610" s="43"/>
      <c r="C610" s="56"/>
      <c r="D610" s="66" t="s">
        <v>292</v>
      </c>
      <c r="E610" s="40" t="s">
        <v>1500</v>
      </c>
      <c r="F610" s="44" t="s">
        <v>586</v>
      </c>
      <c r="G610" s="62">
        <v>3</v>
      </c>
    </row>
    <row r="611" spans="1:44" s="38" customFormat="1" ht="15.75" customHeight="1" outlineLevel="1">
      <c r="A611" s="39"/>
      <c r="B611" s="43"/>
      <c r="C611" s="56"/>
      <c r="D611" s="66" t="s">
        <v>293</v>
      </c>
      <c r="E611" s="40" t="s">
        <v>1501</v>
      </c>
      <c r="F611" s="44" t="s">
        <v>586</v>
      </c>
      <c r="G611" s="62">
        <v>2</v>
      </c>
    </row>
    <row r="612" spans="1:44" s="38" customFormat="1" outlineLevel="1">
      <c r="A612" s="39"/>
      <c r="B612" s="43"/>
      <c r="C612" s="56"/>
      <c r="D612" s="66" t="s">
        <v>294</v>
      </c>
      <c r="E612" s="40" t="s">
        <v>1502</v>
      </c>
      <c r="F612" s="44" t="s">
        <v>586</v>
      </c>
      <c r="G612" s="62">
        <v>2</v>
      </c>
    </row>
    <row r="613" spans="1:44" s="38" customFormat="1" outlineLevel="1">
      <c r="A613" s="39"/>
      <c r="B613" s="43"/>
      <c r="C613" s="56"/>
      <c r="D613" s="66" t="s">
        <v>295</v>
      </c>
      <c r="E613" s="40" t="s">
        <v>1503</v>
      </c>
      <c r="F613" s="44" t="s">
        <v>586</v>
      </c>
      <c r="G613" s="62">
        <v>1</v>
      </c>
    </row>
    <row r="614" spans="1:44" s="38" customFormat="1" outlineLevel="1">
      <c r="A614" s="39"/>
      <c r="B614" s="43"/>
      <c r="C614" s="56"/>
      <c r="D614" s="66" t="s">
        <v>296</v>
      </c>
      <c r="E614" s="40" t="s">
        <v>1504</v>
      </c>
      <c r="F614" s="44" t="s">
        <v>586</v>
      </c>
      <c r="G614" s="62">
        <v>4</v>
      </c>
    </row>
    <row r="615" spans="1:44" s="82" customFormat="1">
      <c r="A615" s="111" t="s">
        <v>1508</v>
      </c>
      <c r="B615" s="76" t="s">
        <v>1506</v>
      </c>
      <c r="C615" s="77" t="s">
        <v>525</v>
      </c>
      <c r="D615" s="78"/>
      <c r="E615" s="79"/>
      <c r="F615" s="80"/>
      <c r="G615" s="81"/>
      <c r="H615" s="38"/>
      <c r="I615" s="38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F615" s="38"/>
      <c r="AG615" s="38"/>
      <c r="AH615" s="38"/>
      <c r="AI615" s="38"/>
      <c r="AJ615" s="38"/>
      <c r="AK615" s="38"/>
      <c r="AL615" s="38"/>
      <c r="AM615" s="38"/>
      <c r="AN615" s="38"/>
      <c r="AO615" s="38"/>
      <c r="AP615" s="38"/>
      <c r="AQ615" s="38"/>
      <c r="AR615" s="38"/>
    </row>
    <row r="616" spans="1:44" s="75" customFormat="1">
      <c r="A616" s="193" t="s">
        <v>519</v>
      </c>
      <c r="B616" s="194"/>
      <c r="C616" s="195"/>
      <c r="D616" s="83"/>
      <c r="E616" s="74"/>
      <c r="F616" s="84"/>
      <c r="G616" s="85"/>
      <c r="H616" s="38"/>
      <c r="I616" s="38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F616" s="38"/>
      <c r="AG616" s="38"/>
      <c r="AH616" s="38"/>
      <c r="AI616" s="38"/>
      <c r="AJ616" s="38"/>
      <c r="AK616" s="38"/>
      <c r="AL616" s="38"/>
      <c r="AM616" s="38"/>
      <c r="AN616" s="38"/>
      <c r="AO616" s="38"/>
      <c r="AP616" s="38"/>
      <c r="AQ616" s="38"/>
      <c r="AR616" s="38"/>
    </row>
    <row r="617" spans="1:44" s="75" customFormat="1">
      <c r="A617" s="1"/>
      <c r="B617" s="2"/>
      <c r="C617" s="56"/>
      <c r="D617" s="200" t="s">
        <v>464</v>
      </c>
      <c r="E617" s="201"/>
      <c r="F617" s="201"/>
      <c r="G617" s="202"/>
      <c r="H617" s="38"/>
      <c r="I617" s="38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F617" s="38"/>
      <c r="AG617" s="38"/>
      <c r="AH617" s="38"/>
      <c r="AI617" s="38"/>
      <c r="AJ617" s="38"/>
      <c r="AK617" s="38"/>
      <c r="AL617" s="38"/>
      <c r="AM617" s="38"/>
      <c r="AN617" s="38"/>
      <c r="AO617" s="38"/>
      <c r="AP617" s="38"/>
      <c r="AQ617" s="38"/>
      <c r="AR617" s="38"/>
    </row>
    <row r="618" spans="1:44" s="38" customFormat="1" outlineLevel="1">
      <c r="A618" s="39"/>
      <c r="B618" s="43"/>
      <c r="C618" s="56"/>
      <c r="D618" s="54" t="s">
        <v>1511</v>
      </c>
      <c r="E618" s="40" t="s">
        <v>1507</v>
      </c>
      <c r="F618" s="44" t="s">
        <v>586</v>
      </c>
      <c r="G618" s="62">
        <v>3</v>
      </c>
    </row>
    <row r="619" spans="1:44" s="82" customFormat="1">
      <c r="A619" s="102" t="s">
        <v>1512</v>
      </c>
      <c r="B619" s="76" t="s">
        <v>1509</v>
      </c>
      <c r="C619" s="77" t="s">
        <v>1510</v>
      </c>
      <c r="D619" s="78"/>
      <c r="E619" s="79"/>
      <c r="F619" s="80"/>
      <c r="G619" s="81"/>
      <c r="H619" s="38"/>
      <c r="I619" s="38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F619" s="38"/>
      <c r="AG619" s="38"/>
      <c r="AH619" s="38"/>
      <c r="AI619" s="38"/>
      <c r="AJ619" s="38"/>
      <c r="AK619" s="38"/>
      <c r="AL619" s="38"/>
      <c r="AM619" s="38"/>
      <c r="AN619" s="38"/>
      <c r="AO619" s="38"/>
      <c r="AP619" s="38"/>
      <c r="AQ619" s="38"/>
      <c r="AR619" s="38"/>
    </row>
    <row r="620" spans="1:44" s="75" customFormat="1">
      <c r="A620" s="193" t="s">
        <v>520</v>
      </c>
      <c r="B620" s="194"/>
      <c r="C620" s="195"/>
      <c r="D620" s="83"/>
      <c r="E620" s="74"/>
      <c r="F620" s="84"/>
      <c r="G620" s="85"/>
      <c r="H620" s="38"/>
      <c r="I620" s="38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F620" s="38"/>
      <c r="AG620" s="38"/>
      <c r="AH620" s="38"/>
      <c r="AI620" s="38"/>
      <c r="AJ620" s="38"/>
      <c r="AK620" s="38"/>
      <c r="AL620" s="38"/>
      <c r="AM620" s="38"/>
      <c r="AN620" s="38"/>
      <c r="AO620" s="38"/>
      <c r="AP620" s="38"/>
      <c r="AQ620" s="38"/>
      <c r="AR620" s="38"/>
    </row>
    <row r="621" spans="1:44" s="75" customFormat="1">
      <c r="A621" s="1"/>
      <c r="B621" s="2"/>
      <c r="C621" s="56"/>
      <c r="D621" s="200" t="s">
        <v>465</v>
      </c>
      <c r="E621" s="201"/>
      <c r="F621" s="201"/>
      <c r="G621" s="202"/>
      <c r="H621" s="38"/>
      <c r="I621" s="38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F621" s="38"/>
      <c r="AG621" s="38"/>
      <c r="AH621" s="38"/>
      <c r="AI621" s="38"/>
      <c r="AJ621" s="38"/>
      <c r="AK621" s="38"/>
      <c r="AL621" s="38"/>
      <c r="AM621" s="38"/>
      <c r="AN621" s="38"/>
      <c r="AO621" s="38"/>
      <c r="AP621" s="38"/>
      <c r="AQ621" s="38"/>
      <c r="AR621" s="38"/>
    </row>
    <row r="622" spans="1:44" s="38" customFormat="1" outlineLevel="1">
      <c r="A622" s="39"/>
      <c r="B622" s="43"/>
      <c r="C622" s="56"/>
      <c r="D622" s="54" t="s">
        <v>297</v>
      </c>
      <c r="E622" s="40" t="s">
        <v>384</v>
      </c>
      <c r="F622" s="44" t="s">
        <v>906</v>
      </c>
      <c r="G622" s="45">
        <v>1</v>
      </c>
    </row>
    <row r="623" spans="1:44" s="82" customFormat="1">
      <c r="A623" s="102" t="s">
        <v>269</v>
      </c>
      <c r="B623" s="76" t="s">
        <v>1513</v>
      </c>
      <c r="C623" s="77" t="s">
        <v>1514</v>
      </c>
      <c r="D623" s="78"/>
      <c r="E623" s="79"/>
      <c r="F623" s="80"/>
      <c r="G623" s="81"/>
      <c r="H623" s="38"/>
      <c r="I623" s="38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F623" s="38"/>
      <c r="AG623" s="38"/>
      <c r="AH623" s="38"/>
      <c r="AI623" s="38"/>
      <c r="AJ623" s="38"/>
      <c r="AK623" s="38"/>
      <c r="AL623" s="38"/>
      <c r="AM623" s="38"/>
      <c r="AN623" s="38"/>
      <c r="AO623" s="38"/>
      <c r="AP623" s="38"/>
      <c r="AQ623" s="38"/>
      <c r="AR623" s="38"/>
    </row>
    <row r="624" spans="1:44" s="75" customFormat="1">
      <c r="A624" s="193" t="s">
        <v>521</v>
      </c>
      <c r="B624" s="194"/>
      <c r="C624" s="195"/>
      <c r="D624" s="83"/>
      <c r="E624" s="74"/>
      <c r="F624" s="84"/>
      <c r="G624" s="85"/>
      <c r="H624" s="38"/>
      <c r="I624" s="38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F624" s="38"/>
      <c r="AG624" s="38"/>
      <c r="AH624" s="38"/>
      <c r="AI624" s="38"/>
      <c r="AJ624" s="38"/>
      <c r="AK624" s="38"/>
      <c r="AL624" s="38"/>
      <c r="AM624" s="38"/>
      <c r="AN624" s="38"/>
      <c r="AO624" s="38"/>
      <c r="AP624" s="38"/>
      <c r="AQ624" s="38"/>
      <c r="AR624" s="38"/>
    </row>
    <row r="625" spans="1:44" s="75" customFormat="1">
      <c r="A625" s="1"/>
      <c r="B625" s="2"/>
      <c r="C625" s="56"/>
      <c r="D625" s="200" t="s">
        <v>466</v>
      </c>
      <c r="E625" s="201"/>
      <c r="F625" s="201"/>
      <c r="G625" s="202"/>
      <c r="H625" s="38"/>
      <c r="I625" s="38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F625" s="38"/>
      <c r="AG625" s="38"/>
      <c r="AH625" s="38"/>
      <c r="AI625" s="38"/>
      <c r="AJ625" s="38"/>
      <c r="AK625" s="38"/>
      <c r="AL625" s="38"/>
      <c r="AM625" s="38"/>
      <c r="AN625" s="38"/>
      <c r="AO625" s="38"/>
      <c r="AP625" s="38"/>
      <c r="AQ625" s="38"/>
      <c r="AR625" s="38"/>
    </row>
    <row r="626" spans="1:44" s="38" customFormat="1" outlineLevel="1">
      <c r="A626" s="39"/>
      <c r="B626" s="43"/>
      <c r="C626" s="56"/>
      <c r="D626" s="66" t="s">
        <v>298</v>
      </c>
      <c r="E626" s="40" t="s">
        <v>1515</v>
      </c>
      <c r="F626" s="44" t="s">
        <v>586</v>
      </c>
      <c r="G626" s="42">
        <v>4</v>
      </c>
    </row>
    <row r="627" spans="1:44" s="38" customFormat="1" outlineLevel="1">
      <c r="A627" s="39"/>
      <c r="B627" s="43"/>
      <c r="C627" s="56"/>
      <c r="D627" s="66" t="s">
        <v>299</v>
      </c>
      <c r="E627" s="40" t="s">
        <v>1516</v>
      </c>
      <c r="F627" s="44" t="s">
        <v>586</v>
      </c>
      <c r="G627" s="42">
        <v>6</v>
      </c>
    </row>
    <row r="628" spans="1:44" s="38" customFormat="1" outlineLevel="1">
      <c r="A628" s="39"/>
      <c r="B628" s="43"/>
      <c r="C628" s="56"/>
      <c r="D628" s="66" t="s">
        <v>300</v>
      </c>
      <c r="E628" s="40" t="s">
        <v>1517</v>
      </c>
      <c r="F628" s="44" t="s">
        <v>586</v>
      </c>
      <c r="G628" s="42">
        <v>5</v>
      </c>
    </row>
    <row r="629" spans="1:44" s="38" customFormat="1" outlineLevel="1">
      <c r="A629" s="39"/>
      <c r="B629" s="43"/>
      <c r="C629" s="56"/>
      <c r="D629" s="66" t="s">
        <v>301</v>
      </c>
      <c r="E629" s="40" t="s">
        <v>1518</v>
      </c>
      <c r="F629" s="44" t="s">
        <v>586</v>
      </c>
      <c r="G629" s="42">
        <v>5</v>
      </c>
    </row>
    <row r="630" spans="1:44" s="38" customFormat="1" outlineLevel="1">
      <c r="A630" s="39"/>
      <c r="B630" s="43"/>
      <c r="C630" s="56"/>
      <c r="D630" s="66" t="s">
        <v>302</v>
      </c>
      <c r="E630" s="40" t="s">
        <v>1519</v>
      </c>
      <c r="F630" s="44" t="s">
        <v>586</v>
      </c>
      <c r="G630" s="42">
        <v>4</v>
      </c>
    </row>
    <row r="631" spans="1:44" s="38" customFormat="1" outlineLevel="1">
      <c r="A631" s="39"/>
      <c r="B631" s="43"/>
      <c r="C631" s="56"/>
      <c r="D631" s="66" t="s">
        <v>303</v>
      </c>
      <c r="E631" s="40" t="s">
        <v>1520</v>
      </c>
      <c r="F631" s="44" t="s">
        <v>586</v>
      </c>
      <c r="G631" s="42">
        <v>24</v>
      </c>
    </row>
    <row r="632" spans="1:44" s="38" customFormat="1" outlineLevel="1">
      <c r="A632" s="39"/>
      <c r="B632" s="43"/>
      <c r="C632" s="56"/>
      <c r="D632" s="66" t="s">
        <v>304</v>
      </c>
      <c r="E632" s="40" t="s">
        <v>1521</v>
      </c>
      <c r="F632" s="44" t="s">
        <v>586</v>
      </c>
      <c r="G632" s="42">
        <v>24</v>
      </c>
    </row>
    <row r="633" spans="1:44" s="38" customFormat="1" outlineLevel="1">
      <c r="A633" s="39"/>
      <c r="B633" s="43"/>
      <c r="C633" s="56"/>
      <c r="D633" s="66" t="s">
        <v>305</v>
      </c>
      <c r="E633" s="40" t="s">
        <v>1522</v>
      </c>
      <c r="F633" s="44" t="s">
        <v>586</v>
      </c>
      <c r="G633" s="42">
        <v>24</v>
      </c>
    </row>
    <row r="634" spans="1:44" s="38" customFormat="1" outlineLevel="1">
      <c r="A634" s="39"/>
      <c r="B634" s="43"/>
      <c r="C634" s="56"/>
      <c r="D634" s="66" t="s">
        <v>306</v>
      </c>
      <c r="E634" s="40" t="s">
        <v>1523</v>
      </c>
      <c r="F634" s="44" t="s">
        <v>586</v>
      </c>
      <c r="G634" s="42">
        <v>62</v>
      </c>
    </row>
    <row r="635" spans="1:44" s="38" customFormat="1" outlineLevel="1">
      <c r="A635" s="39"/>
      <c r="B635" s="43"/>
      <c r="C635" s="56"/>
      <c r="D635" s="66" t="s">
        <v>307</v>
      </c>
      <c r="E635" s="40" t="s">
        <v>1524</v>
      </c>
      <c r="F635" s="44" t="s">
        <v>586</v>
      </c>
      <c r="G635" s="42">
        <v>55</v>
      </c>
    </row>
    <row r="636" spans="1:44" s="38" customFormat="1" outlineLevel="1">
      <c r="A636" s="39"/>
      <c r="B636" s="43"/>
      <c r="C636" s="56"/>
      <c r="D636" s="66" t="s">
        <v>308</v>
      </c>
      <c r="E636" s="40" t="s">
        <v>1525</v>
      </c>
      <c r="F636" s="44" t="s">
        <v>586</v>
      </c>
      <c r="G636" s="42">
        <v>6</v>
      </c>
    </row>
    <row r="637" spans="1:44" s="38" customFormat="1" outlineLevel="1">
      <c r="A637" s="39"/>
      <c r="B637" s="43"/>
      <c r="C637" s="56"/>
      <c r="D637" s="66" t="s">
        <v>309</v>
      </c>
      <c r="E637" s="40" t="s">
        <v>1526</v>
      </c>
      <c r="F637" s="44" t="s">
        <v>586</v>
      </c>
      <c r="G637" s="42">
        <v>2</v>
      </c>
    </row>
    <row r="638" spans="1:44" s="38" customFormat="1" outlineLevel="1">
      <c r="A638" s="39"/>
      <c r="B638" s="43"/>
      <c r="C638" s="56"/>
      <c r="D638" s="66" t="s">
        <v>310</v>
      </c>
      <c r="E638" s="40" t="s">
        <v>1527</v>
      </c>
      <c r="F638" s="44" t="s">
        <v>586</v>
      </c>
      <c r="G638" s="42">
        <v>2</v>
      </c>
    </row>
    <row r="639" spans="1:44" s="38" customFormat="1" outlineLevel="1">
      <c r="A639" s="39"/>
      <c r="B639" s="43"/>
      <c r="C639" s="56"/>
      <c r="D639" s="66" t="s">
        <v>311</v>
      </c>
      <c r="E639" s="40" t="s">
        <v>0</v>
      </c>
      <c r="F639" s="44" t="s">
        <v>586</v>
      </c>
      <c r="G639" s="42">
        <v>9</v>
      </c>
    </row>
    <row r="640" spans="1:44" s="38" customFormat="1" outlineLevel="1">
      <c r="A640" s="39"/>
      <c r="B640" s="43"/>
      <c r="C640" s="56"/>
      <c r="D640" s="66" t="s">
        <v>312</v>
      </c>
      <c r="E640" s="40" t="s">
        <v>1</v>
      </c>
      <c r="F640" s="44" t="s">
        <v>586</v>
      </c>
      <c r="G640" s="42">
        <v>1</v>
      </c>
    </row>
    <row r="641" spans="1:44" s="38" customFormat="1" outlineLevel="1">
      <c r="A641" s="39"/>
      <c r="B641" s="43"/>
      <c r="C641" s="56"/>
      <c r="D641" s="66" t="s">
        <v>313</v>
      </c>
      <c r="E641" s="40" t="s">
        <v>2</v>
      </c>
      <c r="F641" s="44" t="s">
        <v>586</v>
      </c>
      <c r="G641" s="42">
        <v>2</v>
      </c>
    </row>
    <row r="642" spans="1:44" s="38" customFormat="1" outlineLevel="1">
      <c r="A642" s="39"/>
      <c r="B642" s="43"/>
      <c r="C642" s="56"/>
      <c r="D642" s="66" t="s">
        <v>314</v>
      </c>
      <c r="E642" s="40" t="s">
        <v>3</v>
      </c>
      <c r="F642" s="44" t="s">
        <v>586</v>
      </c>
      <c r="G642" s="42">
        <v>1</v>
      </c>
    </row>
    <row r="643" spans="1:44" s="38" customFormat="1" outlineLevel="1">
      <c r="A643" s="39"/>
      <c r="B643" s="43"/>
      <c r="C643" s="56"/>
      <c r="D643" s="66" t="s">
        <v>315</v>
      </c>
      <c r="E643" s="40" t="s">
        <v>4</v>
      </c>
      <c r="F643" s="44" t="s">
        <v>586</v>
      </c>
      <c r="G643" s="42">
        <v>5</v>
      </c>
    </row>
    <row r="644" spans="1:44" s="82" customFormat="1">
      <c r="A644" s="102">
        <v>5</v>
      </c>
      <c r="B644" s="76"/>
      <c r="C644" s="77" t="s">
        <v>5</v>
      </c>
      <c r="D644" s="78"/>
      <c r="E644" s="79"/>
      <c r="F644" s="80"/>
      <c r="G644" s="81"/>
      <c r="H644" s="38"/>
      <c r="I644" s="38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F644" s="38"/>
      <c r="AG644" s="38"/>
      <c r="AH644" s="38"/>
      <c r="AI644" s="38"/>
      <c r="AJ644" s="38"/>
      <c r="AK644" s="38"/>
      <c r="AL644" s="38"/>
      <c r="AM644" s="38"/>
      <c r="AN644" s="38"/>
      <c r="AO644" s="38"/>
      <c r="AP644" s="38"/>
      <c r="AQ644" s="38"/>
      <c r="AR644" s="38"/>
    </row>
    <row r="645" spans="1:44" s="75" customFormat="1">
      <c r="A645" s="193" t="s">
        <v>485</v>
      </c>
      <c r="B645" s="194"/>
      <c r="C645" s="195"/>
      <c r="D645" s="83"/>
      <c r="E645" s="74"/>
      <c r="F645" s="84"/>
      <c r="G645" s="85"/>
      <c r="H645" s="38"/>
      <c r="I645" s="38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F645" s="38"/>
      <c r="AG645" s="38"/>
      <c r="AH645" s="38"/>
      <c r="AI645" s="38"/>
      <c r="AJ645" s="38"/>
      <c r="AK645" s="38"/>
      <c r="AL645" s="38"/>
      <c r="AM645" s="38"/>
      <c r="AN645" s="38"/>
      <c r="AO645" s="38"/>
      <c r="AP645" s="38"/>
      <c r="AQ645" s="38"/>
      <c r="AR645" s="38"/>
    </row>
    <row r="646" spans="1:44" s="75" customFormat="1">
      <c r="A646" s="1"/>
      <c r="B646" s="2"/>
      <c r="C646" s="56"/>
      <c r="D646" s="206" t="s">
        <v>467</v>
      </c>
      <c r="E646" s="207"/>
      <c r="F646" s="207"/>
      <c r="G646" s="208"/>
      <c r="H646" s="38"/>
      <c r="I646" s="38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F646" s="38"/>
      <c r="AG646" s="38"/>
      <c r="AH646" s="38"/>
      <c r="AI646" s="38"/>
      <c r="AJ646" s="38"/>
      <c r="AK646" s="38"/>
      <c r="AL646" s="38"/>
      <c r="AM646" s="38"/>
      <c r="AN646" s="38"/>
      <c r="AO646" s="38"/>
      <c r="AP646" s="38"/>
      <c r="AQ646" s="38"/>
      <c r="AR646" s="38"/>
    </row>
    <row r="647" spans="1:44" s="82" customFormat="1" collapsed="1">
      <c r="A647" s="102" t="s">
        <v>6</v>
      </c>
      <c r="B647" s="76" t="s">
        <v>7</v>
      </c>
      <c r="C647" s="77" t="s">
        <v>8</v>
      </c>
      <c r="D647" s="78"/>
      <c r="E647" s="79"/>
      <c r="F647" s="80"/>
      <c r="G647" s="81"/>
      <c r="H647" s="38"/>
      <c r="I647" s="38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F647" s="38"/>
      <c r="AG647" s="38"/>
      <c r="AH647" s="38"/>
      <c r="AI647" s="38"/>
      <c r="AJ647" s="38"/>
      <c r="AK647" s="38"/>
      <c r="AL647" s="38"/>
      <c r="AM647" s="38"/>
      <c r="AN647" s="38"/>
      <c r="AO647" s="38"/>
      <c r="AP647" s="38"/>
      <c r="AQ647" s="38"/>
      <c r="AR647" s="38"/>
    </row>
    <row r="648" spans="1:44" s="75" customFormat="1">
      <c r="A648" s="193" t="s">
        <v>489</v>
      </c>
      <c r="B648" s="194"/>
      <c r="C648" s="195"/>
      <c r="D648" s="83"/>
      <c r="E648" s="74"/>
      <c r="F648" s="84"/>
      <c r="G648" s="85"/>
      <c r="H648" s="38"/>
      <c r="I648" s="38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F648" s="38"/>
      <c r="AG648" s="38"/>
      <c r="AH648" s="38"/>
      <c r="AI648" s="38"/>
      <c r="AJ648" s="38"/>
      <c r="AK648" s="38"/>
      <c r="AL648" s="38"/>
      <c r="AM648" s="38"/>
      <c r="AN648" s="38"/>
      <c r="AO648" s="38"/>
      <c r="AP648" s="38"/>
      <c r="AQ648" s="38"/>
      <c r="AR648" s="38"/>
    </row>
    <row r="649" spans="1:44" s="75" customFormat="1">
      <c r="A649" s="1"/>
      <c r="B649" s="2"/>
      <c r="C649" s="56"/>
      <c r="D649" s="200" t="s">
        <v>468</v>
      </c>
      <c r="E649" s="201"/>
      <c r="F649" s="201"/>
      <c r="G649" s="202"/>
      <c r="H649" s="38"/>
      <c r="I649" s="38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F649" s="38"/>
      <c r="AG649" s="38"/>
      <c r="AH649" s="38"/>
      <c r="AI649" s="38"/>
      <c r="AJ649" s="38"/>
      <c r="AK649" s="38"/>
      <c r="AL649" s="38"/>
      <c r="AM649" s="38"/>
      <c r="AN649" s="38"/>
      <c r="AO649" s="38"/>
      <c r="AP649" s="38"/>
      <c r="AQ649" s="38"/>
      <c r="AR649" s="38"/>
    </row>
    <row r="650" spans="1:44" s="69" customFormat="1" ht="15" customHeight="1" outlineLevel="1">
      <c r="A650" s="68"/>
      <c r="B650" s="54"/>
      <c r="C650" s="61"/>
      <c r="D650" s="66" t="s">
        <v>9</v>
      </c>
      <c r="E650" s="40" t="s">
        <v>10</v>
      </c>
      <c r="F650" s="44" t="s">
        <v>570</v>
      </c>
      <c r="G650" s="45">
        <v>1549</v>
      </c>
    </row>
    <row r="651" spans="1:44" s="69" customFormat="1" outlineLevel="1">
      <c r="A651" s="68"/>
      <c r="B651" s="54"/>
      <c r="C651" s="61"/>
      <c r="D651" s="66" t="s">
        <v>11</v>
      </c>
      <c r="E651" s="40" t="s">
        <v>12</v>
      </c>
      <c r="F651" s="44" t="s">
        <v>570</v>
      </c>
      <c r="G651" s="45">
        <v>140</v>
      </c>
    </row>
    <row r="652" spans="1:44" s="69" customFormat="1" outlineLevel="1">
      <c r="A652" s="68"/>
      <c r="B652" s="54"/>
      <c r="C652" s="61"/>
      <c r="D652" s="66" t="s">
        <v>13</v>
      </c>
      <c r="E652" s="40" t="s">
        <v>14</v>
      </c>
      <c r="F652" s="44" t="s">
        <v>586</v>
      </c>
      <c r="G652" s="45">
        <v>3</v>
      </c>
    </row>
    <row r="653" spans="1:44" s="69" customFormat="1" outlineLevel="1">
      <c r="A653" s="68"/>
      <c r="B653" s="54"/>
      <c r="C653" s="61"/>
      <c r="D653" s="66" t="s">
        <v>15</v>
      </c>
      <c r="E653" s="40" t="s">
        <v>16</v>
      </c>
      <c r="F653" s="44" t="s">
        <v>570</v>
      </c>
      <c r="G653" s="45">
        <v>750</v>
      </c>
    </row>
    <row r="654" spans="1:44" s="69" customFormat="1" ht="15" customHeight="1" outlineLevel="1">
      <c r="A654" s="68"/>
      <c r="B654" s="54"/>
      <c r="C654" s="61"/>
      <c r="D654" s="66" t="s">
        <v>17</v>
      </c>
      <c r="E654" s="57" t="s">
        <v>372</v>
      </c>
      <c r="F654" s="44" t="s">
        <v>18</v>
      </c>
      <c r="G654" s="45">
        <v>1</v>
      </c>
    </row>
    <row r="655" spans="1:44" s="69" customFormat="1" outlineLevel="1">
      <c r="A655" s="68"/>
      <c r="B655" s="54"/>
      <c r="C655" s="61"/>
      <c r="D655" s="66" t="s">
        <v>19</v>
      </c>
      <c r="E655" s="51" t="s">
        <v>383</v>
      </c>
      <c r="F655" s="21" t="s">
        <v>586</v>
      </c>
      <c r="G655" s="53">
        <v>2</v>
      </c>
    </row>
    <row r="656" spans="1:44" s="69" customFormat="1" outlineLevel="1">
      <c r="A656" s="68"/>
      <c r="B656" s="54"/>
      <c r="C656" s="61"/>
      <c r="D656" s="66" t="s">
        <v>20</v>
      </c>
      <c r="E656" s="40" t="s">
        <v>366</v>
      </c>
      <c r="F656" s="44" t="s">
        <v>18</v>
      </c>
      <c r="G656" s="45">
        <v>1</v>
      </c>
    </row>
    <row r="657" spans="1:44" s="69" customFormat="1" ht="15.75" customHeight="1" outlineLevel="1">
      <c r="A657" s="68"/>
      <c r="B657" s="54"/>
      <c r="C657" s="61"/>
      <c r="D657" s="66" t="s">
        <v>21</v>
      </c>
      <c r="E657" s="40" t="s">
        <v>367</v>
      </c>
      <c r="F657" s="44" t="s">
        <v>18</v>
      </c>
      <c r="G657" s="45">
        <v>1</v>
      </c>
    </row>
    <row r="658" spans="1:44" s="69" customFormat="1" ht="15.75" customHeight="1" outlineLevel="1">
      <c r="A658" s="68"/>
      <c r="B658" s="54"/>
      <c r="C658" s="61"/>
      <c r="D658" s="66" t="s">
        <v>371</v>
      </c>
      <c r="E658" s="70" t="s">
        <v>333</v>
      </c>
      <c r="F658" s="44" t="s">
        <v>570</v>
      </c>
      <c r="G658" s="45">
        <v>20</v>
      </c>
    </row>
    <row r="659" spans="1:44" s="82" customFormat="1">
      <c r="A659" s="102" t="s">
        <v>22</v>
      </c>
      <c r="B659" s="76" t="s">
        <v>23</v>
      </c>
      <c r="C659" s="77" t="s">
        <v>24</v>
      </c>
      <c r="D659" s="78"/>
      <c r="E659" s="79"/>
      <c r="F659" s="80"/>
      <c r="G659" s="81"/>
      <c r="H659" s="38"/>
      <c r="I659" s="38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F659" s="38"/>
      <c r="AG659" s="38"/>
      <c r="AH659" s="38"/>
      <c r="AI659" s="38"/>
      <c r="AJ659" s="38"/>
      <c r="AK659" s="38"/>
      <c r="AL659" s="38"/>
      <c r="AM659" s="38"/>
      <c r="AN659" s="38"/>
      <c r="AO659" s="38"/>
      <c r="AP659" s="38"/>
      <c r="AQ659" s="38"/>
      <c r="AR659" s="38"/>
    </row>
    <row r="660" spans="1:44" s="75" customFormat="1">
      <c r="A660" s="193" t="s">
        <v>490</v>
      </c>
      <c r="B660" s="194"/>
      <c r="C660" s="195"/>
      <c r="D660" s="83"/>
      <c r="E660" s="74"/>
      <c r="F660" s="84"/>
      <c r="G660" s="85"/>
      <c r="H660" s="38"/>
      <c r="I660" s="38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F660" s="38"/>
      <c r="AG660" s="38"/>
      <c r="AH660" s="38"/>
      <c r="AI660" s="38"/>
      <c r="AJ660" s="38"/>
      <c r="AK660" s="38"/>
      <c r="AL660" s="38"/>
      <c r="AM660" s="38"/>
      <c r="AN660" s="38"/>
      <c r="AO660" s="38"/>
      <c r="AP660" s="38"/>
      <c r="AQ660" s="38"/>
      <c r="AR660" s="38"/>
    </row>
    <row r="661" spans="1:44" s="75" customFormat="1">
      <c r="A661" s="1"/>
      <c r="B661" s="2"/>
      <c r="C661" s="56"/>
      <c r="D661" s="200" t="s">
        <v>469</v>
      </c>
      <c r="E661" s="201"/>
      <c r="F661" s="201"/>
      <c r="G661" s="202"/>
      <c r="H661" s="38"/>
      <c r="I661" s="38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F661" s="38"/>
      <c r="AG661" s="38"/>
      <c r="AH661" s="38"/>
      <c r="AI661" s="38"/>
      <c r="AJ661" s="38"/>
      <c r="AK661" s="38"/>
      <c r="AL661" s="38"/>
      <c r="AM661" s="38"/>
      <c r="AN661" s="38"/>
      <c r="AO661" s="38"/>
      <c r="AP661" s="38"/>
      <c r="AQ661" s="38"/>
      <c r="AR661" s="38"/>
    </row>
    <row r="662" spans="1:44" s="69" customFormat="1" outlineLevel="1">
      <c r="A662" s="68"/>
      <c r="B662" s="54"/>
      <c r="C662" s="61"/>
      <c r="D662" s="66" t="s">
        <v>25</v>
      </c>
      <c r="E662" s="40" t="s">
        <v>26</v>
      </c>
      <c r="F662" s="44" t="s">
        <v>570</v>
      </c>
      <c r="G662" s="45">
        <v>578</v>
      </c>
    </row>
    <row r="663" spans="1:44" s="69" customFormat="1" outlineLevel="1">
      <c r="A663" s="68"/>
      <c r="B663" s="54"/>
      <c r="C663" s="61"/>
      <c r="D663" s="66" t="s">
        <v>27</v>
      </c>
      <c r="E663" s="40" t="s">
        <v>28</v>
      </c>
      <c r="F663" s="44" t="s">
        <v>570</v>
      </c>
      <c r="G663" s="45">
        <v>25</v>
      </c>
    </row>
    <row r="664" spans="1:44" s="69" customFormat="1" outlineLevel="1">
      <c r="A664" s="68"/>
      <c r="B664" s="54"/>
      <c r="C664" s="61"/>
      <c r="D664" s="66" t="s">
        <v>29</v>
      </c>
      <c r="E664" s="40" t="s">
        <v>30</v>
      </c>
      <c r="F664" s="44" t="s">
        <v>586</v>
      </c>
      <c r="G664" s="45">
        <v>1</v>
      </c>
    </row>
    <row r="665" spans="1:44" s="69" customFormat="1" outlineLevel="1">
      <c r="A665" s="68"/>
      <c r="B665" s="54"/>
      <c r="C665" s="61"/>
      <c r="D665" s="66" t="s">
        <v>31</v>
      </c>
      <c r="E665" s="40" t="s">
        <v>32</v>
      </c>
      <c r="F665" s="44" t="s">
        <v>570</v>
      </c>
      <c r="G665" s="45">
        <v>747</v>
      </c>
    </row>
    <row r="666" spans="1:44" s="69" customFormat="1" outlineLevel="1">
      <c r="A666" s="68"/>
      <c r="B666" s="54"/>
      <c r="C666" s="61"/>
      <c r="D666" s="66" t="s">
        <v>33</v>
      </c>
      <c r="E666" s="40" t="s">
        <v>34</v>
      </c>
      <c r="F666" s="44" t="s">
        <v>586</v>
      </c>
      <c r="G666" s="45">
        <v>5</v>
      </c>
    </row>
    <row r="667" spans="1:44" s="69" customFormat="1" outlineLevel="1">
      <c r="A667" s="68"/>
      <c r="B667" s="54"/>
      <c r="C667" s="61"/>
      <c r="D667" s="66" t="s">
        <v>35</v>
      </c>
      <c r="E667" s="40" t="s">
        <v>36</v>
      </c>
      <c r="F667" s="44" t="s">
        <v>570</v>
      </c>
      <c r="G667" s="45">
        <v>1120</v>
      </c>
    </row>
    <row r="668" spans="1:44" s="69" customFormat="1" outlineLevel="1">
      <c r="A668" s="68"/>
      <c r="B668" s="54"/>
      <c r="C668" s="61"/>
      <c r="D668" s="66" t="s">
        <v>37</v>
      </c>
      <c r="E668" s="40" t="s">
        <v>38</v>
      </c>
      <c r="F668" s="44" t="s">
        <v>570</v>
      </c>
      <c r="G668" s="45">
        <v>500</v>
      </c>
    </row>
    <row r="669" spans="1:44" s="69" customFormat="1" outlineLevel="1">
      <c r="A669" s="68"/>
      <c r="B669" s="54"/>
      <c r="C669" s="61"/>
      <c r="D669" s="66" t="s">
        <v>39</v>
      </c>
      <c r="E669" s="40" t="s">
        <v>40</v>
      </c>
      <c r="F669" s="44" t="s">
        <v>586</v>
      </c>
      <c r="G669" s="45">
        <v>3</v>
      </c>
    </row>
    <row r="670" spans="1:44" s="69" customFormat="1" outlineLevel="1">
      <c r="A670" s="68"/>
      <c r="B670" s="54"/>
      <c r="C670" s="61"/>
      <c r="D670" s="66" t="s">
        <v>41</v>
      </c>
      <c r="E670" s="40" t="s">
        <v>42</v>
      </c>
      <c r="F670" s="44" t="s">
        <v>570</v>
      </c>
      <c r="G670" s="45">
        <v>325</v>
      </c>
    </row>
    <row r="671" spans="1:44" s="82" customFormat="1">
      <c r="A671" s="102" t="s">
        <v>43</v>
      </c>
      <c r="B671" s="76" t="s">
        <v>44</v>
      </c>
      <c r="C671" s="77" t="s">
        <v>45</v>
      </c>
      <c r="D671" s="78"/>
      <c r="E671" s="79"/>
      <c r="F671" s="80"/>
      <c r="G671" s="81"/>
      <c r="H671" s="38"/>
      <c r="I671" s="38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F671" s="38"/>
      <c r="AG671" s="38"/>
      <c r="AH671" s="38"/>
      <c r="AI671" s="38"/>
      <c r="AJ671" s="38"/>
      <c r="AK671" s="38"/>
      <c r="AL671" s="38"/>
      <c r="AM671" s="38"/>
      <c r="AN671" s="38"/>
      <c r="AO671" s="38"/>
      <c r="AP671" s="38"/>
      <c r="AQ671" s="38"/>
      <c r="AR671" s="38"/>
    </row>
    <row r="672" spans="1:44" s="75" customFormat="1">
      <c r="A672" s="193" t="s">
        <v>491</v>
      </c>
      <c r="B672" s="194"/>
      <c r="C672" s="195"/>
      <c r="D672" s="83"/>
      <c r="E672" s="74"/>
      <c r="F672" s="84"/>
      <c r="G672" s="85"/>
      <c r="H672" s="38"/>
      <c r="I672" s="38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F672" s="38"/>
      <c r="AG672" s="38"/>
      <c r="AH672" s="38"/>
      <c r="AI672" s="38"/>
      <c r="AJ672" s="38"/>
      <c r="AK672" s="38"/>
      <c r="AL672" s="38"/>
      <c r="AM672" s="38"/>
      <c r="AN672" s="38"/>
      <c r="AO672" s="38"/>
      <c r="AP672" s="38"/>
      <c r="AQ672" s="38"/>
      <c r="AR672" s="38"/>
    </row>
    <row r="673" spans="1:44" s="75" customFormat="1">
      <c r="A673" s="1"/>
      <c r="B673" s="2"/>
      <c r="C673" s="56"/>
      <c r="D673" s="200" t="s">
        <v>470</v>
      </c>
      <c r="E673" s="201"/>
      <c r="F673" s="201"/>
      <c r="G673" s="202"/>
      <c r="H673" s="38"/>
      <c r="I673" s="38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F673" s="38"/>
      <c r="AG673" s="38"/>
      <c r="AH673" s="38"/>
      <c r="AI673" s="38"/>
      <c r="AJ673" s="38"/>
      <c r="AK673" s="38"/>
      <c r="AL673" s="38"/>
      <c r="AM673" s="38"/>
      <c r="AN673" s="38"/>
      <c r="AO673" s="38"/>
      <c r="AP673" s="38"/>
      <c r="AQ673" s="38"/>
      <c r="AR673" s="38"/>
    </row>
    <row r="674" spans="1:44" s="69" customFormat="1" outlineLevel="1">
      <c r="A674" s="68"/>
      <c r="B674" s="54"/>
      <c r="C674" s="61"/>
      <c r="D674" s="66" t="s">
        <v>46</v>
      </c>
      <c r="E674" s="40" t="s">
        <v>361</v>
      </c>
      <c r="F674" s="44" t="s">
        <v>18</v>
      </c>
      <c r="G674" s="45">
        <v>1</v>
      </c>
    </row>
    <row r="675" spans="1:44" s="69" customFormat="1" outlineLevel="1">
      <c r="A675" s="68"/>
      <c r="B675" s="54"/>
      <c r="C675" s="61"/>
      <c r="D675" s="66" t="s">
        <v>47</v>
      </c>
      <c r="E675" s="40" t="s">
        <v>48</v>
      </c>
      <c r="F675" s="44" t="s">
        <v>586</v>
      </c>
      <c r="G675" s="45">
        <v>2</v>
      </c>
    </row>
    <row r="676" spans="1:44" s="69" customFormat="1" outlineLevel="1">
      <c r="A676" s="68"/>
      <c r="B676" s="54"/>
      <c r="C676" s="61"/>
      <c r="D676" s="66" t="s">
        <v>49</v>
      </c>
      <c r="E676" s="40" t="s">
        <v>362</v>
      </c>
      <c r="F676" s="44" t="s">
        <v>18</v>
      </c>
      <c r="G676" s="45">
        <v>1</v>
      </c>
    </row>
    <row r="677" spans="1:44" s="69" customFormat="1" outlineLevel="1">
      <c r="A677" s="68"/>
      <c r="B677" s="54"/>
      <c r="C677" s="61"/>
      <c r="D677" s="66" t="s">
        <v>50</v>
      </c>
      <c r="E677" s="9" t="s">
        <v>364</v>
      </c>
      <c r="F677" s="21" t="s">
        <v>365</v>
      </c>
      <c r="G677" s="53">
        <v>1</v>
      </c>
    </row>
    <row r="678" spans="1:44" s="69" customFormat="1" ht="15" customHeight="1" outlineLevel="1">
      <c r="A678" s="68"/>
      <c r="B678" s="54"/>
      <c r="C678" s="61"/>
      <c r="D678" s="66" t="s">
        <v>52</v>
      </c>
      <c r="E678" s="40" t="s">
        <v>369</v>
      </c>
      <c r="F678" s="44" t="s">
        <v>51</v>
      </c>
      <c r="G678" s="45">
        <v>620</v>
      </c>
    </row>
    <row r="679" spans="1:44" s="69" customFormat="1" outlineLevel="1">
      <c r="A679" s="68"/>
      <c r="B679" s="54"/>
      <c r="C679" s="61"/>
      <c r="D679" s="66" t="s">
        <v>53</v>
      </c>
      <c r="E679" s="40" t="s">
        <v>370</v>
      </c>
      <c r="F679" s="44" t="s">
        <v>586</v>
      </c>
      <c r="G679" s="45">
        <v>3</v>
      </c>
    </row>
    <row r="680" spans="1:44" s="69" customFormat="1" outlineLevel="1">
      <c r="A680" s="68"/>
      <c r="B680" s="54"/>
      <c r="C680" s="61"/>
      <c r="D680" s="66" t="s">
        <v>55</v>
      </c>
      <c r="E680" s="40" t="s">
        <v>54</v>
      </c>
      <c r="F680" s="44" t="s">
        <v>51</v>
      </c>
      <c r="G680" s="45">
        <v>120</v>
      </c>
    </row>
    <row r="681" spans="1:44" s="69" customFormat="1" outlineLevel="1">
      <c r="A681" s="68"/>
      <c r="B681" s="54"/>
      <c r="C681" s="61"/>
      <c r="D681" s="66" t="s">
        <v>57</v>
      </c>
      <c r="E681" s="40" t="s">
        <v>56</v>
      </c>
      <c r="F681" s="44" t="s">
        <v>906</v>
      </c>
      <c r="G681" s="45">
        <v>1</v>
      </c>
    </row>
    <row r="682" spans="1:44" s="69" customFormat="1" outlineLevel="1">
      <c r="A682" s="68"/>
      <c r="B682" s="54"/>
      <c r="C682" s="61"/>
      <c r="D682" s="66" t="s">
        <v>59</v>
      </c>
      <c r="E682" s="37" t="s">
        <v>58</v>
      </c>
      <c r="F682" s="71" t="s">
        <v>51</v>
      </c>
      <c r="G682" s="42">
        <v>920</v>
      </c>
    </row>
    <row r="683" spans="1:44" s="69" customFormat="1" outlineLevel="1">
      <c r="A683" s="68"/>
      <c r="B683" s="54"/>
      <c r="C683" s="61"/>
      <c r="D683" s="66" t="s">
        <v>363</v>
      </c>
      <c r="E683" s="37" t="s">
        <v>60</v>
      </c>
      <c r="F683" s="71" t="s">
        <v>586</v>
      </c>
      <c r="G683" s="42">
        <v>3</v>
      </c>
    </row>
    <row r="684" spans="1:44" s="82" customFormat="1">
      <c r="A684" s="102" t="s">
        <v>61</v>
      </c>
      <c r="B684" s="76" t="s">
        <v>492</v>
      </c>
      <c r="C684" s="77" t="s">
        <v>62</v>
      </c>
      <c r="D684" s="78"/>
      <c r="E684" s="79"/>
      <c r="F684" s="80"/>
      <c r="G684" s="81"/>
      <c r="H684" s="38"/>
      <c r="I684" s="38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F684" s="38"/>
      <c r="AG684" s="38"/>
      <c r="AH684" s="38"/>
      <c r="AI684" s="38"/>
      <c r="AJ684" s="38"/>
      <c r="AK684" s="38"/>
      <c r="AL684" s="38"/>
      <c r="AM684" s="38"/>
      <c r="AN684" s="38"/>
      <c r="AO684" s="38"/>
      <c r="AP684" s="38"/>
      <c r="AQ684" s="38"/>
      <c r="AR684" s="38"/>
    </row>
    <row r="685" spans="1:44" s="75" customFormat="1">
      <c r="A685" s="193" t="s">
        <v>493</v>
      </c>
      <c r="B685" s="194"/>
      <c r="C685" s="195"/>
      <c r="D685" s="83"/>
      <c r="E685" s="74"/>
      <c r="F685" s="84"/>
      <c r="G685" s="85"/>
      <c r="H685" s="38"/>
      <c r="I685" s="38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F685" s="38"/>
      <c r="AG685" s="38"/>
      <c r="AH685" s="38"/>
      <c r="AI685" s="38"/>
      <c r="AJ685" s="38"/>
      <c r="AK685" s="38"/>
      <c r="AL685" s="38"/>
      <c r="AM685" s="38"/>
      <c r="AN685" s="38"/>
      <c r="AO685" s="38"/>
      <c r="AP685" s="38"/>
      <c r="AQ685" s="38"/>
      <c r="AR685" s="38"/>
    </row>
    <row r="686" spans="1:44" s="75" customFormat="1">
      <c r="A686" s="1"/>
      <c r="B686" s="2"/>
      <c r="C686" s="56"/>
      <c r="D686" s="200" t="s">
        <v>471</v>
      </c>
      <c r="E686" s="201"/>
      <c r="F686" s="201"/>
      <c r="G686" s="202"/>
      <c r="H686" s="38"/>
      <c r="I686" s="38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F686" s="38"/>
      <c r="AG686" s="38"/>
      <c r="AH686" s="38"/>
      <c r="AI686" s="38"/>
      <c r="AJ686" s="38"/>
      <c r="AK686" s="38"/>
      <c r="AL686" s="38"/>
      <c r="AM686" s="38"/>
      <c r="AN686" s="38"/>
      <c r="AO686" s="38"/>
      <c r="AP686" s="38"/>
      <c r="AQ686" s="38"/>
      <c r="AR686" s="38"/>
    </row>
    <row r="687" spans="1:44" s="69" customFormat="1" outlineLevel="1">
      <c r="A687" s="68"/>
      <c r="B687" s="54"/>
      <c r="C687" s="61"/>
      <c r="D687" s="66" t="s">
        <v>63</v>
      </c>
      <c r="E687" s="40" t="s">
        <v>64</v>
      </c>
      <c r="F687" s="44" t="s">
        <v>51</v>
      </c>
      <c r="G687" s="45">
        <v>445</v>
      </c>
    </row>
    <row r="688" spans="1:44" s="69" customFormat="1" outlineLevel="1">
      <c r="A688" s="68"/>
      <c r="B688" s="54"/>
      <c r="C688" s="61"/>
      <c r="D688" s="66" t="s">
        <v>65</v>
      </c>
      <c r="E688" s="40" t="s">
        <v>66</v>
      </c>
      <c r="F688" s="44" t="s">
        <v>51</v>
      </c>
      <c r="G688" s="45">
        <v>150</v>
      </c>
    </row>
    <row r="689" spans="1:44" s="82" customFormat="1">
      <c r="A689" s="102" t="s">
        <v>67</v>
      </c>
      <c r="B689" s="76" t="s">
        <v>68</v>
      </c>
      <c r="C689" s="77" t="s">
        <v>69</v>
      </c>
      <c r="D689" s="78"/>
      <c r="E689" s="79"/>
      <c r="F689" s="80"/>
      <c r="G689" s="81"/>
      <c r="H689" s="38"/>
      <c r="I689" s="38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F689" s="38"/>
      <c r="AG689" s="38"/>
      <c r="AH689" s="38"/>
      <c r="AI689" s="38"/>
      <c r="AJ689" s="38"/>
      <c r="AK689" s="38"/>
      <c r="AL689" s="38"/>
      <c r="AM689" s="38"/>
      <c r="AN689" s="38"/>
      <c r="AO689" s="38"/>
      <c r="AP689" s="38"/>
      <c r="AQ689" s="38"/>
      <c r="AR689" s="38"/>
    </row>
    <row r="690" spans="1:44" s="75" customFormat="1">
      <c r="A690" s="193" t="s">
        <v>488</v>
      </c>
      <c r="B690" s="194"/>
      <c r="C690" s="195"/>
      <c r="D690" s="83"/>
      <c r="E690" s="74"/>
      <c r="F690" s="84"/>
      <c r="G690" s="85"/>
      <c r="H690" s="38"/>
      <c r="I690" s="38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F690" s="38"/>
      <c r="AG690" s="38"/>
      <c r="AH690" s="38"/>
      <c r="AI690" s="38"/>
      <c r="AJ690" s="38"/>
      <c r="AK690" s="38"/>
      <c r="AL690" s="38"/>
      <c r="AM690" s="38"/>
      <c r="AN690" s="38"/>
      <c r="AO690" s="38"/>
      <c r="AP690" s="38"/>
      <c r="AQ690" s="38"/>
      <c r="AR690" s="38"/>
    </row>
    <row r="691" spans="1:44" s="75" customFormat="1">
      <c r="A691" s="1"/>
      <c r="B691" s="2"/>
      <c r="C691" s="56"/>
      <c r="D691" s="200" t="s">
        <v>472</v>
      </c>
      <c r="E691" s="201"/>
      <c r="F691" s="201"/>
      <c r="G691" s="202"/>
      <c r="H691" s="38"/>
      <c r="I691" s="38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F691" s="38"/>
      <c r="AG691" s="38"/>
      <c r="AH691" s="38"/>
      <c r="AI691" s="38"/>
      <c r="AJ691" s="38"/>
      <c r="AK691" s="38"/>
      <c r="AL691" s="38"/>
      <c r="AM691" s="38"/>
      <c r="AN691" s="38"/>
      <c r="AO691" s="38"/>
      <c r="AP691" s="38"/>
      <c r="AQ691" s="38"/>
      <c r="AR691" s="38"/>
    </row>
    <row r="692" spans="1:44" s="38" customFormat="1" ht="30.75" customHeight="1" outlineLevel="1">
      <c r="A692" s="39"/>
      <c r="B692" s="43"/>
      <c r="C692" s="56"/>
      <c r="D692" s="66" t="s">
        <v>70</v>
      </c>
      <c r="E692" s="40" t="s">
        <v>368</v>
      </c>
      <c r="F692" s="44" t="s">
        <v>570</v>
      </c>
      <c r="G692" s="62">
        <v>60</v>
      </c>
    </row>
    <row r="693" spans="1:44" s="82" customFormat="1">
      <c r="A693" s="102">
        <v>6</v>
      </c>
      <c r="B693" s="76" t="s">
        <v>71</v>
      </c>
      <c r="C693" s="77" t="s">
        <v>72</v>
      </c>
      <c r="D693" s="78"/>
      <c r="E693" s="79"/>
      <c r="F693" s="80"/>
      <c r="G693" s="81"/>
      <c r="H693" s="38"/>
      <c r="I693" s="38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F693" s="38"/>
      <c r="AG693" s="38"/>
      <c r="AH693" s="38"/>
      <c r="AI693" s="38"/>
      <c r="AJ693" s="38"/>
      <c r="AK693" s="38"/>
      <c r="AL693" s="38"/>
      <c r="AM693" s="38"/>
      <c r="AN693" s="38"/>
      <c r="AO693" s="38"/>
      <c r="AP693" s="38"/>
      <c r="AQ693" s="38"/>
      <c r="AR693" s="38"/>
    </row>
    <row r="694" spans="1:44" s="75" customFormat="1">
      <c r="A694" s="193" t="s">
        <v>494</v>
      </c>
      <c r="B694" s="194"/>
      <c r="C694" s="195"/>
      <c r="D694" s="83"/>
      <c r="E694" s="74"/>
      <c r="F694" s="84"/>
      <c r="G694" s="85"/>
      <c r="H694" s="38"/>
      <c r="I694" s="38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F694" s="38"/>
      <c r="AG694" s="38"/>
      <c r="AH694" s="38"/>
      <c r="AI694" s="38"/>
      <c r="AJ694" s="38"/>
      <c r="AK694" s="38"/>
      <c r="AL694" s="38"/>
      <c r="AM694" s="38"/>
      <c r="AN694" s="38"/>
      <c r="AO694" s="38"/>
      <c r="AP694" s="38"/>
      <c r="AQ694" s="38"/>
      <c r="AR694" s="38"/>
    </row>
    <row r="695" spans="1:44" s="75" customFormat="1">
      <c r="A695" s="1"/>
      <c r="B695" s="2"/>
      <c r="C695" s="56"/>
      <c r="D695" s="206" t="s">
        <v>473</v>
      </c>
      <c r="E695" s="207"/>
      <c r="F695" s="207"/>
      <c r="G695" s="208"/>
      <c r="H695" s="38"/>
      <c r="I695" s="38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F695" s="38"/>
      <c r="AG695" s="38"/>
      <c r="AH695" s="38"/>
      <c r="AI695" s="38"/>
      <c r="AJ695" s="38"/>
      <c r="AK695" s="38"/>
      <c r="AL695" s="38"/>
      <c r="AM695" s="38"/>
      <c r="AN695" s="38"/>
      <c r="AO695" s="38"/>
      <c r="AP695" s="38"/>
      <c r="AQ695" s="38"/>
      <c r="AR695" s="38"/>
    </row>
    <row r="696" spans="1:44" s="82" customFormat="1" collapsed="1">
      <c r="A696" s="1"/>
      <c r="B696" s="2"/>
      <c r="C696" s="12"/>
      <c r="D696" s="78"/>
      <c r="E696" s="79"/>
      <c r="F696" s="80"/>
      <c r="G696" s="81"/>
      <c r="H696" s="38"/>
      <c r="I696" s="38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F696" s="38"/>
      <c r="AG696" s="38"/>
      <c r="AH696" s="38"/>
      <c r="AI696" s="38"/>
      <c r="AJ696" s="38"/>
      <c r="AK696" s="38"/>
      <c r="AL696" s="38"/>
      <c r="AM696" s="38"/>
      <c r="AN696" s="38"/>
      <c r="AO696" s="38"/>
      <c r="AP696" s="38"/>
      <c r="AQ696" s="38"/>
      <c r="AR696" s="38"/>
    </row>
    <row r="697" spans="1:44" s="75" customFormat="1">
      <c r="A697" s="203"/>
      <c r="B697" s="204"/>
      <c r="C697" s="205"/>
      <c r="D697" s="83"/>
      <c r="E697" s="74"/>
      <c r="F697" s="84"/>
      <c r="G697" s="85"/>
      <c r="H697" s="38"/>
      <c r="I697" s="38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F697" s="38"/>
      <c r="AG697" s="38"/>
      <c r="AH697" s="38"/>
      <c r="AI697" s="38"/>
      <c r="AJ697" s="38"/>
      <c r="AK697" s="38"/>
      <c r="AL697" s="38"/>
      <c r="AM697" s="38"/>
      <c r="AN697" s="38"/>
      <c r="AO697" s="38"/>
      <c r="AP697" s="38"/>
      <c r="AQ697" s="38"/>
      <c r="AR697" s="38"/>
    </row>
    <row r="698" spans="1:44" s="75" customFormat="1">
      <c r="A698" s="1"/>
      <c r="B698" s="2"/>
      <c r="C698" s="56"/>
      <c r="D698" s="200" t="s">
        <v>474</v>
      </c>
      <c r="E698" s="201"/>
      <c r="F698" s="201"/>
      <c r="G698" s="202"/>
      <c r="H698" s="38"/>
      <c r="I698" s="38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F698" s="38"/>
      <c r="AG698" s="38"/>
      <c r="AH698" s="38"/>
      <c r="AI698" s="38"/>
      <c r="AJ698" s="38"/>
      <c r="AK698" s="38"/>
      <c r="AL698" s="38"/>
      <c r="AM698" s="38"/>
      <c r="AN698" s="38"/>
      <c r="AO698" s="38"/>
      <c r="AP698" s="38"/>
      <c r="AQ698" s="38"/>
      <c r="AR698" s="38"/>
    </row>
    <row r="699" spans="1:44" s="38" customFormat="1" outlineLevel="1">
      <c r="A699" s="72"/>
      <c r="B699" s="67"/>
      <c r="C699" s="56"/>
      <c r="D699" s="66" t="s">
        <v>73</v>
      </c>
      <c r="E699" s="37" t="s">
        <v>74</v>
      </c>
      <c r="F699" s="44"/>
      <c r="G699" s="45"/>
    </row>
    <row r="700" spans="1:44" s="38" customFormat="1" outlineLevel="1">
      <c r="A700" s="72"/>
      <c r="B700" s="67"/>
      <c r="C700" s="56"/>
      <c r="D700" s="66" t="s">
        <v>75</v>
      </c>
      <c r="E700" s="37" t="s">
        <v>76</v>
      </c>
      <c r="F700" s="44" t="s">
        <v>538</v>
      </c>
      <c r="G700" s="45">
        <f>13.04*100</f>
        <v>1304</v>
      </c>
    </row>
    <row r="701" spans="1:44" s="38" customFormat="1" ht="30" outlineLevel="1">
      <c r="A701" s="72"/>
      <c r="B701" s="67"/>
      <c r="C701" s="56"/>
      <c r="D701" s="66" t="s">
        <v>77</v>
      </c>
      <c r="E701" s="37" t="s">
        <v>78</v>
      </c>
      <c r="F701" s="44" t="s">
        <v>538</v>
      </c>
      <c r="G701" s="45">
        <v>1108</v>
      </c>
    </row>
    <row r="702" spans="1:44" s="38" customFormat="1" outlineLevel="1">
      <c r="A702" s="72"/>
      <c r="B702" s="67"/>
      <c r="C702" s="56"/>
      <c r="D702" s="66" t="s">
        <v>79</v>
      </c>
      <c r="E702" s="37" t="s">
        <v>316</v>
      </c>
      <c r="F702" s="44" t="s">
        <v>538</v>
      </c>
      <c r="G702" s="45"/>
    </row>
    <row r="703" spans="1:44" s="38" customFormat="1" outlineLevel="1">
      <c r="A703" s="72"/>
      <c r="B703" s="67"/>
      <c r="C703" s="56"/>
      <c r="D703" s="66" t="s">
        <v>80</v>
      </c>
      <c r="E703" s="37" t="s">
        <v>76</v>
      </c>
      <c r="F703" s="44" t="s">
        <v>538</v>
      </c>
      <c r="G703" s="45">
        <v>116</v>
      </c>
    </row>
    <row r="704" spans="1:44" s="38" customFormat="1" outlineLevel="1">
      <c r="A704" s="72"/>
      <c r="B704" s="67"/>
      <c r="C704" s="56"/>
      <c r="D704" s="66" t="s">
        <v>81</v>
      </c>
      <c r="E704" s="37" t="s">
        <v>82</v>
      </c>
      <c r="F704" s="44" t="s">
        <v>538</v>
      </c>
      <c r="G704" s="45">
        <v>99</v>
      </c>
    </row>
    <row r="705" spans="1:44" s="38" customFormat="1" outlineLevel="1">
      <c r="A705" s="72"/>
      <c r="B705" s="67"/>
      <c r="C705" s="56"/>
      <c r="D705" s="66" t="s">
        <v>83</v>
      </c>
      <c r="E705" s="37" t="s">
        <v>84</v>
      </c>
      <c r="F705" s="44" t="s">
        <v>538</v>
      </c>
      <c r="G705" s="45">
        <v>6</v>
      </c>
    </row>
    <row r="706" spans="1:44" s="38" customFormat="1" outlineLevel="1">
      <c r="A706" s="72"/>
      <c r="B706" s="67"/>
      <c r="C706" s="56"/>
      <c r="D706" s="66" t="s">
        <v>85</v>
      </c>
      <c r="E706" s="37" t="s">
        <v>317</v>
      </c>
      <c r="F706" s="44" t="s">
        <v>538</v>
      </c>
      <c r="G706" s="45"/>
    </row>
    <row r="707" spans="1:44" s="38" customFormat="1" outlineLevel="1">
      <c r="A707" s="72"/>
      <c r="B707" s="67"/>
      <c r="C707" s="56"/>
      <c r="D707" s="66" t="s">
        <v>86</v>
      </c>
      <c r="E707" s="37" t="s">
        <v>76</v>
      </c>
      <c r="F707" s="44" t="s">
        <v>538</v>
      </c>
      <c r="G707" s="45">
        <v>301</v>
      </c>
    </row>
    <row r="708" spans="1:44" s="38" customFormat="1" outlineLevel="1">
      <c r="A708" s="72"/>
      <c r="B708" s="67"/>
      <c r="C708" s="56"/>
      <c r="D708" s="66" t="s">
        <v>87</v>
      </c>
      <c r="E708" s="37" t="s">
        <v>88</v>
      </c>
      <c r="F708" s="44" t="s">
        <v>538</v>
      </c>
      <c r="G708" s="45">
        <v>256</v>
      </c>
    </row>
    <row r="709" spans="1:44" s="38" customFormat="1" outlineLevel="1">
      <c r="A709" s="72"/>
      <c r="B709" s="67"/>
      <c r="C709" s="56"/>
      <c r="D709" s="66" t="s">
        <v>89</v>
      </c>
      <c r="E709" s="37" t="s">
        <v>318</v>
      </c>
      <c r="F709" s="44" t="s">
        <v>538</v>
      </c>
      <c r="G709" s="45"/>
    </row>
    <row r="710" spans="1:44" s="38" customFormat="1" outlineLevel="1">
      <c r="A710" s="72"/>
      <c r="B710" s="67"/>
      <c r="C710" s="56"/>
      <c r="D710" s="66" t="s">
        <v>90</v>
      </c>
      <c r="E710" s="37" t="s">
        <v>91</v>
      </c>
      <c r="F710" s="44" t="s">
        <v>538</v>
      </c>
      <c r="G710" s="45">
        <v>858</v>
      </c>
    </row>
    <row r="711" spans="1:44" s="38" customFormat="1" outlineLevel="1">
      <c r="A711" s="72"/>
      <c r="B711" s="67"/>
      <c r="C711" s="56"/>
      <c r="D711" s="66" t="s">
        <v>92</v>
      </c>
      <c r="E711" s="37" t="s">
        <v>319</v>
      </c>
      <c r="F711" s="44" t="s">
        <v>538</v>
      </c>
      <c r="G711" s="45"/>
    </row>
    <row r="712" spans="1:44" s="38" customFormat="1" outlineLevel="1">
      <c r="A712" s="72"/>
      <c r="B712" s="67"/>
      <c r="C712" s="56"/>
      <c r="D712" s="66" t="s">
        <v>93</v>
      </c>
      <c r="E712" s="37" t="s">
        <v>76</v>
      </c>
      <c r="F712" s="44" t="s">
        <v>538</v>
      </c>
      <c r="G712" s="45">
        <v>343</v>
      </c>
    </row>
    <row r="713" spans="1:44" s="38" customFormat="1" outlineLevel="1">
      <c r="A713" s="72"/>
      <c r="B713" s="67"/>
      <c r="C713" s="56"/>
      <c r="D713" s="66" t="s">
        <v>94</v>
      </c>
      <c r="E713" s="37" t="s">
        <v>95</v>
      </c>
      <c r="F713" s="44" t="s">
        <v>538</v>
      </c>
      <c r="G713" s="45">
        <v>2.92</v>
      </c>
    </row>
    <row r="714" spans="1:44" s="38" customFormat="1" outlineLevel="1">
      <c r="A714" s="72"/>
      <c r="B714" s="67"/>
      <c r="C714" s="56"/>
      <c r="D714" s="66" t="s">
        <v>96</v>
      </c>
      <c r="E714" s="37" t="s">
        <v>320</v>
      </c>
      <c r="F714" s="44" t="s">
        <v>538</v>
      </c>
      <c r="G714" s="45"/>
    </row>
    <row r="715" spans="1:44" s="38" customFormat="1" outlineLevel="1">
      <c r="A715" s="72"/>
      <c r="B715" s="67"/>
      <c r="C715" s="56"/>
      <c r="D715" s="66" t="s">
        <v>97</v>
      </c>
      <c r="E715" s="37" t="s">
        <v>76</v>
      </c>
      <c r="F715" s="44" t="s">
        <v>538</v>
      </c>
      <c r="G715" s="45">
        <v>636</v>
      </c>
    </row>
    <row r="716" spans="1:44" s="38" customFormat="1" outlineLevel="1">
      <c r="A716" s="72"/>
      <c r="B716" s="67"/>
      <c r="C716" s="56"/>
      <c r="D716" s="66" t="s">
        <v>98</v>
      </c>
      <c r="E716" s="37" t="s">
        <v>99</v>
      </c>
      <c r="F716" s="44" t="s">
        <v>538</v>
      </c>
      <c r="G716" s="45">
        <v>541</v>
      </c>
    </row>
    <row r="717" spans="1:44" s="82" customFormat="1">
      <c r="A717" s="1"/>
      <c r="B717" s="2"/>
      <c r="C717" s="12"/>
      <c r="D717" s="78"/>
      <c r="E717" s="79"/>
      <c r="F717" s="80"/>
      <c r="G717" s="81"/>
      <c r="H717" s="38"/>
      <c r="I717" s="38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F717" s="38"/>
      <c r="AG717" s="38"/>
      <c r="AH717" s="38"/>
      <c r="AI717" s="38"/>
      <c r="AJ717" s="38"/>
      <c r="AK717" s="38"/>
      <c r="AL717" s="38"/>
      <c r="AM717" s="38"/>
      <c r="AN717" s="38"/>
      <c r="AO717" s="38"/>
      <c r="AP717" s="38"/>
      <c r="AQ717" s="38"/>
      <c r="AR717" s="38"/>
    </row>
    <row r="718" spans="1:44" s="75" customFormat="1">
      <c r="A718" s="203"/>
      <c r="B718" s="204"/>
      <c r="C718" s="205"/>
      <c r="D718" s="83"/>
      <c r="E718" s="74"/>
      <c r="F718" s="84"/>
      <c r="G718" s="85"/>
      <c r="H718" s="38"/>
      <c r="I718" s="38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F718" s="38"/>
      <c r="AG718" s="38"/>
      <c r="AH718" s="38"/>
      <c r="AI718" s="38"/>
      <c r="AJ718" s="38"/>
      <c r="AK718" s="38"/>
      <c r="AL718" s="38"/>
      <c r="AM718" s="38"/>
      <c r="AN718" s="38"/>
      <c r="AO718" s="38"/>
      <c r="AP718" s="38"/>
      <c r="AQ718" s="38"/>
      <c r="AR718" s="38"/>
    </row>
    <row r="719" spans="1:44" s="75" customFormat="1">
      <c r="A719" s="1"/>
      <c r="B719" s="2"/>
      <c r="C719" s="56"/>
      <c r="D719" s="200" t="s">
        <v>475</v>
      </c>
      <c r="E719" s="201"/>
      <c r="F719" s="201"/>
      <c r="G719" s="202"/>
      <c r="H719" s="38"/>
      <c r="I719" s="38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F719" s="38"/>
      <c r="AG719" s="38"/>
      <c r="AH719" s="38"/>
      <c r="AI719" s="38"/>
      <c r="AJ719" s="38"/>
      <c r="AK719" s="38"/>
      <c r="AL719" s="38"/>
      <c r="AM719" s="38"/>
      <c r="AN719" s="38"/>
      <c r="AO719" s="38"/>
      <c r="AP719" s="38"/>
      <c r="AQ719" s="38"/>
      <c r="AR719" s="38"/>
    </row>
    <row r="720" spans="1:44" s="38" customFormat="1" outlineLevel="1">
      <c r="A720" s="72"/>
      <c r="B720" s="67"/>
      <c r="C720" s="56"/>
      <c r="D720" s="66" t="s">
        <v>100</v>
      </c>
      <c r="E720" s="37" t="s">
        <v>101</v>
      </c>
      <c r="F720" s="44" t="s">
        <v>570</v>
      </c>
      <c r="G720" s="45">
        <v>1362</v>
      </c>
    </row>
    <row r="721" spans="1:44" s="38" customFormat="1" outlineLevel="1">
      <c r="A721" s="72"/>
      <c r="B721" s="67"/>
      <c r="C721" s="56"/>
      <c r="D721" s="66" t="s">
        <v>102</v>
      </c>
      <c r="E721" s="37" t="s">
        <v>103</v>
      </c>
      <c r="F721" s="44" t="s">
        <v>586</v>
      </c>
      <c r="G721" s="45">
        <v>4</v>
      </c>
    </row>
    <row r="722" spans="1:44" s="38" customFormat="1" outlineLevel="1">
      <c r="A722" s="72"/>
      <c r="B722" s="67"/>
      <c r="C722" s="56"/>
      <c r="D722" s="66" t="s">
        <v>104</v>
      </c>
      <c r="E722" s="37" t="s">
        <v>105</v>
      </c>
      <c r="F722" s="44" t="s">
        <v>586</v>
      </c>
      <c r="G722" s="45">
        <v>8</v>
      </c>
    </row>
    <row r="723" spans="1:44" s="38" customFormat="1" outlineLevel="1">
      <c r="A723" s="72"/>
      <c r="B723" s="67"/>
      <c r="C723" s="56"/>
      <c r="D723" s="66" t="s">
        <v>106</v>
      </c>
      <c r="E723" s="37" t="s">
        <v>107</v>
      </c>
      <c r="F723" s="44" t="s">
        <v>586</v>
      </c>
      <c r="G723" s="45">
        <v>2</v>
      </c>
    </row>
    <row r="724" spans="1:44" s="82" customFormat="1">
      <c r="A724" s="102" t="s">
        <v>108</v>
      </c>
      <c r="B724" s="76"/>
      <c r="C724" s="77" t="s">
        <v>109</v>
      </c>
      <c r="D724" s="78"/>
      <c r="E724" s="79"/>
      <c r="F724" s="80"/>
      <c r="G724" s="81"/>
      <c r="H724" s="38"/>
      <c r="I724" s="38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F724" s="38"/>
      <c r="AG724" s="38"/>
      <c r="AH724" s="38"/>
      <c r="AI724" s="38"/>
      <c r="AJ724" s="38"/>
      <c r="AK724" s="38"/>
      <c r="AL724" s="38"/>
      <c r="AM724" s="38"/>
      <c r="AN724" s="38"/>
      <c r="AO724" s="38"/>
      <c r="AP724" s="38"/>
      <c r="AQ724" s="38"/>
      <c r="AR724" s="38"/>
    </row>
    <row r="725" spans="1:44" s="75" customFormat="1">
      <c r="A725" s="193" t="s">
        <v>476</v>
      </c>
      <c r="B725" s="194"/>
      <c r="C725" s="195"/>
      <c r="D725" s="83"/>
      <c r="E725" s="74"/>
      <c r="F725" s="84"/>
      <c r="G725" s="85"/>
      <c r="H725" s="38"/>
      <c r="I725" s="38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F725" s="38"/>
      <c r="AG725" s="38"/>
      <c r="AH725" s="38"/>
      <c r="AI725" s="38"/>
      <c r="AJ725" s="38"/>
      <c r="AK725" s="38"/>
      <c r="AL725" s="38"/>
      <c r="AM725" s="38"/>
      <c r="AN725" s="38"/>
      <c r="AO725" s="38"/>
      <c r="AP725" s="38"/>
      <c r="AQ725" s="38"/>
      <c r="AR725" s="38"/>
    </row>
    <row r="726" spans="1:44" s="75" customFormat="1">
      <c r="A726" s="1"/>
      <c r="B726" s="2"/>
      <c r="C726" s="56"/>
      <c r="D726" s="200" t="s">
        <v>477</v>
      </c>
      <c r="E726" s="201"/>
      <c r="F726" s="201"/>
      <c r="G726" s="202"/>
      <c r="H726" s="38"/>
      <c r="I726" s="38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F726" s="38"/>
      <c r="AG726" s="38"/>
      <c r="AH726" s="38"/>
      <c r="AI726" s="38"/>
      <c r="AJ726" s="38"/>
      <c r="AK726" s="38"/>
      <c r="AL726" s="38"/>
      <c r="AM726" s="38"/>
      <c r="AN726" s="38"/>
      <c r="AO726" s="38"/>
      <c r="AP726" s="38"/>
      <c r="AQ726" s="38"/>
      <c r="AR726" s="38"/>
    </row>
    <row r="727" spans="1:44" s="38" customFormat="1" outlineLevel="1">
      <c r="A727" s="72"/>
      <c r="B727" s="67"/>
      <c r="C727" s="56"/>
      <c r="D727" s="66" t="s">
        <v>110</v>
      </c>
      <c r="E727" s="37" t="s">
        <v>111</v>
      </c>
      <c r="F727" s="44"/>
      <c r="G727" s="45"/>
    </row>
    <row r="728" spans="1:44" s="38" customFormat="1" ht="30" outlineLevel="1">
      <c r="A728" s="72"/>
      <c r="B728" s="67"/>
      <c r="C728" s="56"/>
      <c r="D728" s="66" t="s">
        <v>112</v>
      </c>
      <c r="E728" s="37" t="s">
        <v>113</v>
      </c>
      <c r="F728" s="44" t="s">
        <v>586</v>
      </c>
      <c r="G728" s="45">
        <v>6</v>
      </c>
    </row>
    <row r="729" spans="1:44" s="38" customFormat="1" ht="45" outlineLevel="1">
      <c r="A729" s="72"/>
      <c r="B729" s="67"/>
      <c r="C729" s="56"/>
      <c r="D729" s="66" t="s">
        <v>114</v>
      </c>
      <c r="E729" s="37" t="s">
        <v>116</v>
      </c>
      <c r="F729" s="44" t="s">
        <v>586</v>
      </c>
      <c r="G729" s="45">
        <v>6</v>
      </c>
    </row>
    <row r="730" spans="1:44" s="38" customFormat="1" outlineLevel="1">
      <c r="A730" s="72"/>
      <c r="B730" s="67"/>
      <c r="C730" s="56"/>
      <c r="D730" s="66" t="s">
        <v>115</v>
      </c>
      <c r="E730" s="37" t="s">
        <v>119</v>
      </c>
      <c r="F730" s="44" t="s">
        <v>586</v>
      </c>
      <c r="G730" s="45">
        <v>61</v>
      </c>
    </row>
    <row r="731" spans="1:44" s="38" customFormat="1" ht="30" outlineLevel="1">
      <c r="A731" s="72"/>
      <c r="B731" s="67"/>
      <c r="C731" s="56"/>
      <c r="D731" s="66" t="s">
        <v>117</v>
      </c>
      <c r="E731" s="37" t="s">
        <v>122</v>
      </c>
      <c r="F731" s="44" t="s">
        <v>586</v>
      </c>
      <c r="G731" s="45">
        <v>1</v>
      </c>
    </row>
    <row r="732" spans="1:44" s="38" customFormat="1" outlineLevel="1">
      <c r="A732" s="72"/>
      <c r="B732" s="67"/>
      <c r="C732" s="56"/>
      <c r="D732" s="66" t="s">
        <v>118</v>
      </c>
      <c r="E732" s="37" t="s">
        <v>125</v>
      </c>
      <c r="F732" s="44" t="s">
        <v>586</v>
      </c>
      <c r="G732" s="45">
        <v>1</v>
      </c>
    </row>
    <row r="733" spans="1:44" s="38" customFormat="1" outlineLevel="1">
      <c r="A733" s="72"/>
      <c r="B733" s="67"/>
      <c r="C733" s="56"/>
      <c r="D733" s="66" t="s">
        <v>120</v>
      </c>
      <c r="E733" s="37" t="s">
        <v>128</v>
      </c>
      <c r="F733" s="44" t="s">
        <v>548</v>
      </c>
      <c r="G733" s="45">
        <v>1920</v>
      </c>
    </row>
    <row r="734" spans="1:44" s="38" customFormat="1" ht="30" outlineLevel="1">
      <c r="A734" s="72"/>
      <c r="B734" s="67"/>
      <c r="C734" s="56"/>
      <c r="D734" s="66" t="s">
        <v>121</v>
      </c>
      <c r="E734" s="37" t="s">
        <v>130</v>
      </c>
      <c r="F734" s="44" t="s">
        <v>548</v>
      </c>
      <c r="G734" s="45">
        <v>230</v>
      </c>
    </row>
    <row r="735" spans="1:44" s="38" customFormat="1" outlineLevel="1">
      <c r="A735" s="72"/>
      <c r="B735" s="67"/>
      <c r="C735" s="56"/>
      <c r="D735" s="66" t="s">
        <v>123</v>
      </c>
      <c r="E735" s="37" t="s">
        <v>134</v>
      </c>
      <c r="F735" s="44" t="s">
        <v>548</v>
      </c>
      <c r="G735" s="45">
        <v>1100</v>
      </c>
    </row>
    <row r="736" spans="1:44" s="38" customFormat="1" outlineLevel="1">
      <c r="A736" s="72"/>
      <c r="B736" s="67"/>
      <c r="C736" s="56"/>
      <c r="D736" s="66" t="s">
        <v>124</v>
      </c>
      <c r="E736" s="37" t="s">
        <v>128</v>
      </c>
      <c r="F736" s="44" t="s">
        <v>548</v>
      </c>
      <c r="G736" s="45">
        <v>435</v>
      </c>
    </row>
    <row r="737" spans="1:44" s="38" customFormat="1" ht="30" outlineLevel="1">
      <c r="A737" s="72"/>
      <c r="B737" s="67"/>
      <c r="C737" s="56"/>
      <c r="D737" s="66" t="s">
        <v>126</v>
      </c>
      <c r="E737" s="37" t="s">
        <v>137</v>
      </c>
      <c r="F737" s="44" t="s">
        <v>586</v>
      </c>
      <c r="G737" s="45">
        <v>13</v>
      </c>
    </row>
    <row r="738" spans="1:44" s="38" customFormat="1" ht="30" outlineLevel="1">
      <c r="A738" s="72"/>
      <c r="B738" s="67"/>
      <c r="C738" s="56"/>
      <c r="D738" s="66" t="s">
        <v>127</v>
      </c>
      <c r="E738" s="37" t="s">
        <v>138</v>
      </c>
      <c r="F738" s="44" t="s">
        <v>586</v>
      </c>
      <c r="G738" s="45">
        <v>8</v>
      </c>
    </row>
    <row r="739" spans="1:44" s="38" customFormat="1" ht="30" outlineLevel="1">
      <c r="A739" s="72"/>
      <c r="B739" s="67"/>
      <c r="C739" s="56"/>
      <c r="D739" s="66" t="s">
        <v>129</v>
      </c>
      <c r="E739" s="37" t="s">
        <v>139</v>
      </c>
      <c r="F739" s="44" t="s">
        <v>548</v>
      </c>
      <c r="G739" s="45">
        <v>118</v>
      </c>
    </row>
    <row r="740" spans="1:44" s="38" customFormat="1" ht="45" outlineLevel="1">
      <c r="A740" s="72"/>
      <c r="B740" s="67"/>
      <c r="C740" s="56"/>
      <c r="D740" s="66" t="s">
        <v>131</v>
      </c>
      <c r="E740" s="37" t="s">
        <v>140</v>
      </c>
      <c r="F740" s="44" t="s">
        <v>586</v>
      </c>
      <c r="G740" s="45">
        <v>10</v>
      </c>
    </row>
    <row r="741" spans="1:44" s="38" customFormat="1" outlineLevel="1">
      <c r="A741" s="72"/>
      <c r="B741" s="67"/>
      <c r="C741" s="56"/>
      <c r="D741" s="66" t="s">
        <v>132</v>
      </c>
      <c r="E741" s="37" t="s">
        <v>141</v>
      </c>
      <c r="F741" s="44" t="s">
        <v>586</v>
      </c>
      <c r="G741" s="45">
        <v>1</v>
      </c>
    </row>
    <row r="742" spans="1:44" s="38" customFormat="1" outlineLevel="1">
      <c r="A742" s="72"/>
      <c r="B742" s="67"/>
      <c r="C742" s="56"/>
      <c r="D742" s="66" t="s">
        <v>133</v>
      </c>
      <c r="E742" s="37" t="s">
        <v>142</v>
      </c>
      <c r="F742" s="44" t="s">
        <v>586</v>
      </c>
      <c r="G742" s="45">
        <v>200</v>
      </c>
    </row>
    <row r="743" spans="1:44" s="38" customFormat="1" ht="30" outlineLevel="1">
      <c r="A743" s="72"/>
      <c r="B743" s="67"/>
      <c r="C743" s="56"/>
      <c r="D743" s="66" t="s">
        <v>135</v>
      </c>
      <c r="E743" s="37" t="s">
        <v>143</v>
      </c>
      <c r="F743" s="44" t="s">
        <v>586</v>
      </c>
      <c r="G743" s="45">
        <v>200</v>
      </c>
    </row>
    <row r="744" spans="1:44" s="38" customFormat="1" ht="30" outlineLevel="1">
      <c r="A744" s="72"/>
      <c r="B744" s="67"/>
      <c r="C744" s="56"/>
      <c r="D744" s="66" t="s">
        <v>136</v>
      </c>
      <c r="E744" s="37" t="s">
        <v>144</v>
      </c>
      <c r="F744" s="44" t="s">
        <v>954</v>
      </c>
      <c r="G744" s="45">
        <v>3.6</v>
      </c>
    </row>
    <row r="745" spans="1:44" s="82" customFormat="1">
      <c r="A745" s="1"/>
      <c r="B745" s="2"/>
      <c r="C745" s="12"/>
      <c r="D745" s="78"/>
      <c r="E745" s="79"/>
      <c r="F745" s="80"/>
      <c r="G745" s="81"/>
      <c r="H745" s="38"/>
      <c r="I745" s="38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F745" s="38"/>
      <c r="AG745" s="38"/>
      <c r="AH745" s="38"/>
      <c r="AI745" s="38"/>
      <c r="AJ745" s="38"/>
      <c r="AK745" s="38"/>
      <c r="AL745" s="38"/>
      <c r="AM745" s="38"/>
      <c r="AN745" s="38"/>
      <c r="AO745" s="38"/>
      <c r="AP745" s="38"/>
      <c r="AQ745" s="38"/>
      <c r="AR745" s="38"/>
    </row>
    <row r="746" spans="1:44" s="75" customFormat="1">
      <c r="A746" s="203"/>
      <c r="B746" s="204"/>
      <c r="C746" s="205"/>
      <c r="D746" s="83"/>
      <c r="E746" s="74"/>
      <c r="F746" s="84"/>
      <c r="G746" s="85"/>
      <c r="H746" s="38"/>
      <c r="I746" s="38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F746" s="38"/>
      <c r="AG746" s="38"/>
      <c r="AH746" s="38"/>
      <c r="AI746" s="38"/>
      <c r="AJ746" s="38"/>
      <c r="AK746" s="38"/>
      <c r="AL746" s="38"/>
      <c r="AM746" s="38"/>
      <c r="AN746" s="38"/>
      <c r="AO746" s="38"/>
      <c r="AP746" s="38"/>
      <c r="AQ746" s="38"/>
      <c r="AR746" s="38"/>
    </row>
    <row r="747" spans="1:44" s="75" customFormat="1">
      <c r="A747" s="1"/>
      <c r="B747" s="2"/>
      <c r="C747" s="56"/>
      <c r="D747" s="200" t="s">
        <v>478</v>
      </c>
      <c r="E747" s="201"/>
      <c r="F747" s="201"/>
      <c r="G747" s="202"/>
      <c r="H747" s="38"/>
      <c r="I747" s="38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F747" s="38"/>
      <c r="AG747" s="38"/>
      <c r="AH747" s="38"/>
      <c r="AI747" s="38"/>
      <c r="AJ747" s="38"/>
      <c r="AK747" s="38"/>
      <c r="AL747" s="38"/>
      <c r="AM747" s="38"/>
      <c r="AN747" s="38"/>
      <c r="AO747" s="38"/>
      <c r="AP747" s="38"/>
      <c r="AQ747" s="38"/>
      <c r="AR747" s="38"/>
    </row>
    <row r="748" spans="1:44" s="38" customFormat="1" outlineLevel="1">
      <c r="A748" s="72"/>
      <c r="B748" s="67"/>
      <c r="C748" s="56"/>
      <c r="D748" s="66" t="s">
        <v>145</v>
      </c>
      <c r="E748" s="40" t="s">
        <v>146</v>
      </c>
      <c r="F748" s="44"/>
      <c r="G748" s="45"/>
    </row>
    <row r="749" spans="1:44" s="38" customFormat="1" ht="30" outlineLevel="1">
      <c r="A749" s="72"/>
      <c r="B749" s="67"/>
      <c r="C749" s="56"/>
      <c r="D749" s="66" t="s">
        <v>147</v>
      </c>
      <c r="E749" s="37" t="s">
        <v>148</v>
      </c>
      <c r="F749" s="44" t="s">
        <v>538</v>
      </c>
      <c r="G749" s="45">
        <v>526</v>
      </c>
    </row>
    <row r="750" spans="1:44" s="38" customFormat="1" ht="30" outlineLevel="1">
      <c r="A750" s="72"/>
      <c r="B750" s="67"/>
      <c r="C750" s="56"/>
      <c r="D750" s="66" t="s">
        <v>149</v>
      </c>
      <c r="E750" s="37" t="s">
        <v>150</v>
      </c>
      <c r="F750" s="44" t="s">
        <v>538</v>
      </c>
      <c r="G750" s="45">
        <v>16</v>
      </c>
    </row>
    <row r="751" spans="1:44" s="38" customFormat="1" ht="30" outlineLevel="1">
      <c r="A751" s="72"/>
      <c r="B751" s="67"/>
      <c r="C751" s="56"/>
      <c r="D751" s="66" t="s">
        <v>151</v>
      </c>
      <c r="E751" s="37" t="s">
        <v>152</v>
      </c>
      <c r="F751" s="44" t="s">
        <v>538</v>
      </c>
      <c r="G751" s="45">
        <v>526</v>
      </c>
    </row>
    <row r="752" spans="1:44" s="38" customFormat="1" outlineLevel="1">
      <c r="A752" s="72"/>
      <c r="B752" s="67"/>
      <c r="C752" s="56"/>
      <c r="D752" s="66" t="s">
        <v>153</v>
      </c>
      <c r="E752" s="37" t="s">
        <v>154</v>
      </c>
      <c r="F752" s="44" t="s">
        <v>538</v>
      </c>
      <c r="G752" s="45">
        <v>21.5</v>
      </c>
    </row>
    <row r="753" spans="1:7" s="38" customFormat="1" outlineLevel="1">
      <c r="A753" s="72"/>
      <c r="B753" s="67"/>
      <c r="C753" s="56"/>
      <c r="D753" s="66" t="s">
        <v>155</v>
      </c>
      <c r="E753" s="37" t="s">
        <v>156</v>
      </c>
      <c r="F753" s="44" t="s">
        <v>157</v>
      </c>
      <c r="G753" s="45">
        <v>29</v>
      </c>
    </row>
    <row r="754" spans="1:7" s="38" customFormat="1" outlineLevel="1">
      <c r="A754" s="72"/>
      <c r="B754" s="67"/>
      <c r="C754" s="56"/>
      <c r="D754" s="66" t="s">
        <v>158</v>
      </c>
      <c r="E754" s="37" t="s">
        <v>159</v>
      </c>
      <c r="F754" s="44" t="s">
        <v>157</v>
      </c>
      <c r="G754" s="45">
        <v>24</v>
      </c>
    </row>
    <row r="755" spans="1:7" s="38" customFormat="1" outlineLevel="1">
      <c r="A755" s="72"/>
      <c r="B755" s="67"/>
      <c r="C755" s="56"/>
      <c r="D755" s="66" t="s">
        <v>160</v>
      </c>
      <c r="E755" s="37" t="s">
        <v>161</v>
      </c>
      <c r="F755" s="44" t="s">
        <v>157</v>
      </c>
      <c r="G755" s="45">
        <v>43</v>
      </c>
    </row>
    <row r="756" spans="1:7" s="38" customFormat="1" outlineLevel="1">
      <c r="A756" s="72"/>
      <c r="B756" s="67"/>
      <c r="C756" s="56"/>
      <c r="D756" s="66" t="s">
        <v>162</v>
      </c>
      <c r="E756" s="37" t="s">
        <v>163</v>
      </c>
      <c r="F756" s="44" t="s">
        <v>157</v>
      </c>
      <c r="G756" s="45">
        <v>394</v>
      </c>
    </row>
    <row r="757" spans="1:7" s="38" customFormat="1" outlineLevel="1">
      <c r="A757" s="72"/>
      <c r="B757" s="67"/>
      <c r="C757" s="56"/>
      <c r="D757" s="66" t="s">
        <v>164</v>
      </c>
      <c r="E757" s="37" t="s">
        <v>166</v>
      </c>
      <c r="F757" s="44" t="s">
        <v>157</v>
      </c>
      <c r="G757" s="45">
        <v>27</v>
      </c>
    </row>
    <row r="758" spans="1:7" s="38" customFormat="1" outlineLevel="1">
      <c r="A758" s="72"/>
      <c r="B758" s="67"/>
      <c r="C758" s="56"/>
      <c r="D758" s="66" t="s">
        <v>165</v>
      </c>
      <c r="E758" s="37" t="s">
        <v>168</v>
      </c>
      <c r="F758" s="44" t="s">
        <v>586</v>
      </c>
      <c r="G758" s="45">
        <v>9</v>
      </c>
    </row>
    <row r="759" spans="1:7" s="38" customFormat="1" outlineLevel="1">
      <c r="A759" s="72"/>
      <c r="B759" s="67"/>
      <c r="C759" s="56"/>
      <c r="D759" s="66" t="s">
        <v>167</v>
      </c>
      <c r="E759" s="37" t="s">
        <v>171</v>
      </c>
      <c r="F759" s="44" t="s">
        <v>586</v>
      </c>
      <c r="G759" s="45">
        <v>7</v>
      </c>
    </row>
    <row r="760" spans="1:7" s="38" customFormat="1" outlineLevel="1">
      <c r="A760" s="72"/>
      <c r="B760" s="67"/>
      <c r="C760" s="56"/>
      <c r="D760" s="66" t="s">
        <v>169</v>
      </c>
      <c r="E760" s="37" t="s">
        <v>174</v>
      </c>
      <c r="F760" s="44" t="s">
        <v>538</v>
      </c>
      <c r="G760" s="45">
        <v>2.73</v>
      </c>
    </row>
    <row r="761" spans="1:7" s="38" customFormat="1" outlineLevel="1">
      <c r="A761" s="72"/>
      <c r="B761" s="67"/>
      <c r="C761" s="56"/>
      <c r="D761" s="66" t="s">
        <v>170</v>
      </c>
      <c r="E761" s="37" t="s">
        <v>176</v>
      </c>
      <c r="F761" s="44" t="s">
        <v>586</v>
      </c>
      <c r="G761" s="45">
        <v>4</v>
      </c>
    </row>
    <row r="762" spans="1:7" s="38" customFormat="1" outlineLevel="1">
      <c r="A762" s="72"/>
      <c r="B762" s="67"/>
      <c r="C762" s="56"/>
      <c r="D762" s="66" t="s">
        <v>172</v>
      </c>
      <c r="E762" s="37" t="s">
        <v>179</v>
      </c>
      <c r="F762" s="44" t="s">
        <v>586</v>
      </c>
      <c r="G762" s="45">
        <v>1</v>
      </c>
    </row>
    <row r="763" spans="1:7" s="38" customFormat="1" outlineLevel="1">
      <c r="A763" s="72"/>
      <c r="B763" s="67"/>
      <c r="C763" s="56"/>
      <c r="D763" s="66" t="s">
        <v>173</v>
      </c>
      <c r="E763" s="37" t="s">
        <v>181</v>
      </c>
      <c r="F763" s="44" t="s">
        <v>586</v>
      </c>
      <c r="G763" s="45">
        <v>4</v>
      </c>
    </row>
    <row r="764" spans="1:7" s="38" customFormat="1" outlineLevel="1">
      <c r="A764" s="72"/>
      <c r="B764" s="67"/>
      <c r="C764" s="56"/>
      <c r="D764" s="66" t="s">
        <v>175</v>
      </c>
      <c r="E764" s="37" t="s">
        <v>183</v>
      </c>
      <c r="F764" s="44" t="s">
        <v>538</v>
      </c>
      <c r="G764" s="45">
        <v>4.0999999999999996</v>
      </c>
    </row>
    <row r="765" spans="1:7" s="38" customFormat="1" ht="30" outlineLevel="1">
      <c r="A765" s="72"/>
      <c r="B765" s="67"/>
      <c r="C765" s="56"/>
      <c r="D765" s="66" t="s">
        <v>177</v>
      </c>
      <c r="E765" s="37" t="s">
        <v>184</v>
      </c>
      <c r="F765" s="44" t="s">
        <v>954</v>
      </c>
      <c r="G765" s="45">
        <v>0.02</v>
      </c>
    </row>
    <row r="766" spans="1:7" s="38" customFormat="1" outlineLevel="1">
      <c r="A766" s="72"/>
      <c r="B766" s="67"/>
      <c r="C766" s="56"/>
      <c r="D766" s="66" t="s">
        <v>325</v>
      </c>
      <c r="E766" s="37" t="s">
        <v>185</v>
      </c>
      <c r="F766" s="44" t="s">
        <v>954</v>
      </c>
      <c r="G766" s="45">
        <v>3.2000000000000001E-2</v>
      </c>
    </row>
    <row r="767" spans="1:7" s="38" customFormat="1" outlineLevel="1">
      <c r="A767" s="72"/>
      <c r="B767" s="67"/>
      <c r="C767" s="56"/>
      <c r="D767" s="66" t="s">
        <v>326</v>
      </c>
      <c r="E767" s="37" t="s">
        <v>186</v>
      </c>
      <c r="F767" s="44" t="s">
        <v>586</v>
      </c>
      <c r="G767" s="45">
        <v>4</v>
      </c>
    </row>
    <row r="768" spans="1:7" s="38" customFormat="1" outlineLevel="1">
      <c r="A768" s="72"/>
      <c r="B768" s="67"/>
      <c r="C768" s="56"/>
      <c r="D768" s="66" t="s">
        <v>178</v>
      </c>
      <c r="E768" s="37" t="s">
        <v>188</v>
      </c>
      <c r="F768" s="44" t="s">
        <v>189</v>
      </c>
      <c r="G768" s="45">
        <v>2.7E-2</v>
      </c>
    </row>
    <row r="769" spans="1:44" s="38" customFormat="1" outlineLevel="1">
      <c r="A769" s="72"/>
      <c r="B769" s="67"/>
      <c r="C769" s="56"/>
      <c r="D769" s="66" t="s">
        <v>180</v>
      </c>
      <c r="E769" s="37" t="s">
        <v>191</v>
      </c>
      <c r="F769" s="44" t="s">
        <v>189</v>
      </c>
      <c r="G769" s="45">
        <v>0.39400000000000002</v>
      </c>
    </row>
    <row r="770" spans="1:44" s="38" customFormat="1" ht="30" outlineLevel="1">
      <c r="A770" s="72"/>
      <c r="B770" s="67"/>
      <c r="C770" s="56"/>
      <c r="D770" s="66" t="s">
        <v>182</v>
      </c>
      <c r="E770" s="37" t="s">
        <v>193</v>
      </c>
      <c r="F770" s="44" t="s">
        <v>194</v>
      </c>
      <c r="G770" s="45">
        <v>1</v>
      </c>
    </row>
    <row r="771" spans="1:44" s="38" customFormat="1" outlineLevel="1">
      <c r="A771" s="72"/>
      <c r="B771" s="67"/>
      <c r="C771" s="56"/>
      <c r="D771" s="66" t="s">
        <v>187</v>
      </c>
      <c r="E771" s="37" t="s">
        <v>196</v>
      </c>
      <c r="F771" s="44" t="s">
        <v>538</v>
      </c>
      <c r="G771" s="45">
        <v>0.2</v>
      </c>
    </row>
    <row r="772" spans="1:44" s="38" customFormat="1" outlineLevel="1">
      <c r="A772" s="72"/>
      <c r="B772" s="67"/>
      <c r="C772" s="56"/>
      <c r="D772" s="66" t="s">
        <v>190</v>
      </c>
      <c r="E772" s="37" t="s">
        <v>198</v>
      </c>
      <c r="F772" s="44" t="s">
        <v>538</v>
      </c>
      <c r="G772" s="45">
        <v>3</v>
      </c>
    </row>
    <row r="773" spans="1:44" s="38" customFormat="1" outlineLevel="1">
      <c r="A773" s="72"/>
      <c r="B773" s="67"/>
      <c r="C773" s="56"/>
      <c r="D773" s="66" t="s">
        <v>192</v>
      </c>
      <c r="E773" s="37" t="s">
        <v>200</v>
      </c>
      <c r="F773" s="44" t="s">
        <v>538</v>
      </c>
      <c r="G773" s="45">
        <v>7.2</v>
      </c>
    </row>
    <row r="774" spans="1:44" s="38" customFormat="1" outlineLevel="1">
      <c r="A774" s="72"/>
      <c r="B774" s="67"/>
      <c r="C774" s="56"/>
      <c r="D774" s="66" t="s">
        <v>195</v>
      </c>
      <c r="E774" s="37" t="s">
        <v>201</v>
      </c>
      <c r="F774" s="44" t="s">
        <v>538</v>
      </c>
      <c r="G774" s="45">
        <v>6</v>
      </c>
    </row>
    <row r="775" spans="1:44" s="38" customFormat="1" outlineLevel="1">
      <c r="A775" s="72"/>
      <c r="B775" s="67"/>
      <c r="C775" s="56"/>
      <c r="D775" s="66" t="s">
        <v>197</v>
      </c>
      <c r="E775" s="37" t="s">
        <v>202</v>
      </c>
      <c r="F775" s="44" t="s">
        <v>538</v>
      </c>
      <c r="G775" s="45">
        <v>3.3</v>
      </c>
    </row>
    <row r="776" spans="1:44" s="38" customFormat="1" ht="30" outlineLevel="1">
      <c r="A776" s="72"/>
      <c r="B776" s="67"/>
      <c r="C776" s="56"/>
      <c r="D776" s="66" t="s">
        <v>199</v>
      </c>
      <c r="E776" s="37" t="s">
        <v>203</v>
      </c>
      <c r="F776" s="44" t="s">
        <v>586</v>
      </c>
      <c r="G776" s="45">
        <v>1</v>
      </c>
    </row>
    <row r="777" spans="1:44" s="82" customFormat="1">
      <c r="A777" s="102" t="s">
        <v>204</v>
      </c>
      <c r="B777" s="76"/>
      <c r="C777" s="77" t="s">
        <v>205</v>
      </c>
      <c r="D777" s="78"/>
      <c r="E777" s="79"/>
      <c r="F777" s="80"/>
      <c r="G777" s="81"/>
      <c r="H777" s="38"/>
      <c r="I777" s="38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F777" s="38"/>
      <c r="AG777" s="38"/>
      <c r="AH777" s="38"/>
      <c r="AI777" s="38"/>
      <c r="AJ777" s="38"/>
      <c r="AK777" s="38"/>
      <c r="AL777" s="38"/>
      <c r="AM777" s="38"/>
      <c r="AN777" s="38"/>
      <c r="AO777" s="38"/>
      <c r="AP777" s="38"/>
      <c r="AQ777" s="38"/>
      <c r="AR777" s="38"/>
    </row>
    <row r="778" spans="1:44" s="75" customFormat="1">
      <c r="A778" s="193" t="s">
        <v>479</v>
      </c>
      <c r="B778" s="194"/>
      <c r="C778" s="195"/>
      <c r="D778" s="83"/>
      <c r="E778" s="74"/>
      <c r="F778" s="84"/>
      <c r="G778" s="85"/>
      <c r="H778" s="38"/>
      <c r="I778" s="38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F778" s="38"/>
      <c r="AG778" s="38"/>
      <c r="AH778" s="38"/>
      <c r="AI778" s="38"/>
      <c r="AJ778" s="38"/>
      <c r="AK778" s="38"/>
      <c r="AL778" s="38"/>
      <c r="AM778" s="38"/>
      <c r="AN778" s="38"/>
      <c r="AO778" s="38"/>
      <c r="AP778" s="38"/>
      <c r="AQ778" s="38"/>
      <c r="AR778" s="38"/>
    </row>
    <row r="779" spans="1:44" s="75" customFormat="1">
      <c r="A779" s="1"/>
      <c r="B779" s="2"/>
      <c r="C779" s="56"/>
      <c r="D779" s="200" t="s">
        <v>480</v>
      </c>
      <c r="E779" s="201"/>
      <c r="F779" s="201"/>
      <c r="G779" s="202"/>
      <c r="H779" s="38"/>
      <c r="I779" s="38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F779" s="38"/>
      <c r="AG779" s="38"/>
      <c r="AH779" s="38"/>
      <c r="AI779" s="38"/>
      <c r="AJ779" s="38"/>
      <c r="AK779" s="38"/>
      <c r="AL779" s="38"/>
      <c r="AM779" s="38"/>
      <c r="AN779" s="38"/>
      <c r="AO779" s="38"/>
      <c r="AP779" s="38"/>
      <c r="AQ779" s="38"/>
      <c r="AR779" s="38"/>
    </row>
    <row r="780" spans="1:44" s="38" customFormat="1" outlineLevel="1">
      <c r="A780" s="1"/>
      <c r="B780" s="2"/>
      <c r="C780" s="12"/>
      <c r="D780" s="52" t="s">
        <v>206</v>
      </c>
      <c r="E780" s="36" t="s">
        <v>321</v>
      </c>
      <c r="F780" s="21"/>
      <c r="G780" s="53"/>
    </row>
    <row r="781" spans="1:44" s="38" customFormat="1" ht="30" outlineLevel="1">
      <c r="A781" s="72"/>
      <c r="B781" s="67"/>
      <c r="C781" s="56"/>
      <c r="D781" s="66" t="s">
        <v>207</v>
      </c>
      <c r="E781" s="37" t="s">
        <v>148</v>
      </c>
      <c r="F781" s="44" t="s">
        <v>538</v>
      </c>
      <c r="G781" s="45">
        <v>99</v>
      </c>
    </row>
    <row r="782" spans="1:44" s="38" customFormat="1" outlineLevel="1">
      <c r="A782" s="72"/>
      <c r="B782" s="67"/>
      <c r="C782" s="56"/>
      <c r="D782" s="66" t="s">
        <v>208</v>
      </c>
      <c r="E782" s="37" t="s">
        <v>209</v>
      </c>
      <c r="F782" s="44" t="s">
        <v>538</v>
      </c>
      <c r="G782" s="45">
        <v>75</v>
      </c>
    </row>
    <row r="783" spans="1:44" s="38" customFormat="1" ht="30" outlineLevel="1">
      <c r="A783" s="72"/>
      <c r="B783" s="67"/>
      <c r="C783" s="56"/>
      <c r="D783" s="66" t="s">
        <v>210</v>
      </c>
      <c r="E783" s="37" t="s">
        <v>152</v>
      </c>
      <c r="F783" s="44" t="s">
        <v>538</v>
      </c>
      <c r="G783" s="45">
        <v>75</v>
      </c>
    </row>
    <row r="784" spans="1:44" s="38" customFormat="1" outlineLevel="1">
      <c r="A784" s="72"/>
      <c r="B784" s="67"/>
      <c r="C784" s="56"/>
      <c r="D784" s="66" t="s">
        <v>211</v>
      </c>
      <c r="E784" s="37" t="s">
        <v>154</v>
      </c>
      <c r="F784" s="44" t="s">
        <v>538</v>
      </c>
      <c r="G784" s="45">
        <v>5</v>
      </c>
    </row>
    <row r="785" spans="1:7" s="38" customFormat="1" outlineLevel="1">
      <c r="A785" s="72"/>
      <c r="B785" s="67"/>
      <c r="C785" s="56"/>
      <c r="D785" s="66" t="s">
        <v>212</v>
      </c>
      <c r="E785" s="37" t="s">
        <v>213</v>
      </c>
      <c r="F785" s="44" t="s">
        <v>189</v>
      </c>
      <c r="G785" s="45">
        <v>0.05</v>
      </c>
    </row>
    <row r="786" spans="1:7" s="38" customFormat="1" outlineLevel="1">
      <c r="A786" s="72"/>
      <c r="B786" s="67"/>
      <c r="C786" s="56"/>
      <c r="D786" s="66" t="s">
        <v>214</v>
      </c>
      <c r="E786" s="37" t="s">
        <v>322</v>
      </c>
      <c r="F786" s="44"/>
      <c r="G786" s="45"/>
    </row>
    <row r="787" spans="1:7" s="38" customFormat="1" ht="30" outlineLevel="1">
      <c r="A787" s="72"/>
      <c r="B787" s="67"/>
      <c r="C787" s="56"/>
      <c r="D787" s="66" t="s">
        <v>215</v>
      </c>
      <c r="E787" s="37" t="s">
        <v>216</v>
      </c>
      <c r="F787" s="44" t="s">
        <v>538</v>
      </c>
      <c r="G787" s="45">
        <v>1.62</v>
      </c>
    </row>
    <row r="788" spans="1:7" s="38" customFormat="1" outlineLevel="1">
      <c r="A788" s="72"/>
      <c r="B788" s="67"/>
      <c r="C788" s="56"/>
      <c r="D788" s="66" t="s">
        <v>217</v>
      </c>
      <c r="E788" s="37" t="s">
        <v>186</v>
      </c>
      <c r="F788" s="44" t="s">
        <v>586</v>
      </c>
      <c r="G788" s="45">
        <v>2</v>
      </c>
    </row>
    <row r="789" spans="1:7" s="38" customFormat="1" ht="30" outlineLevel="1">
      <c r="A789" s="72"/>
      <c r="B789" s="67"/>
      <c r="C789" s="56"/>
      <c r="D789" s="66" t="s">
        <v>215</v>
      </c>
      <c r="E789" s="37" t="s">
        <v>218</v>
      </c>
      <c r="F789" s="44" t="s">
        <v>538</v>
      </c>
      <c r="G789" s="45">
        <v>90</v>
      </c>
    </row>
    <row r="790" spans="1:7" s="38" customFormat="1" outlineLevel="1">
      <c r="A790" s="72"/>
      <c r="B790" s="67"/>
      <c r="C790" s="56"/>
      <c r="D790" s="66" t="s">
        <v>219</v>
      </c>
      <c r="E790" s="37" t="s">
        <v>323</v>
      </c>
      <c r="F790" s="44"/>
      <c r="G790" s="45"/>
    </row>
    <row r="791" spans="1:7" s="38" customFormat="1" ht="30" outlineLevel="1">
      <c r="A791" s="72"/>
      <c r="B791" s="67"/>
      <c r="C791" s="56"/>
      <c r="D791" s="66" t="s">
        <v>220</v>
      </c>
      <c r="E791" s="37" t="s">
        <v>221</v>
      </c>
      <c r="F791" s="44" t="s">
        <v>538</v>
      </c>
      <c r="G791" s="45">
        <v>0.9</v>
      </c>
    </row>
    <row r="792" spans="1:7" s="38" customFormat="1" outlineLevel="1">
      <c r="A792" s="72"/>
      <c r="B792" s="67"/>
      <c r="C792" s="56"/>
      <c r="D792" s="66" t="s">
        <v>222</v>
      </c>
      <c r="E792" s="37" t="s">
        <v>76</v>
      </c>
      <c r="F792" s="44" t="s">
        <v>538</v>
      </c>
      <c r="G792" s="45">
        <v>3</v>
      </c>
    </row>
    <row r="793" spans="1:7" s="38" customFormat="1" outlineLevel="1">
      <c r="A793" s="72"/>
      <c r="B793" s="67"/>
      <c r="C793" s="56"/>
      <c r="D793" s="66" t="s">
        <v>223</v>
      </c>
      <c r="E793" s="37" t="s">
        <v>224</v>
      </c>
      <c r="F793" s="44" t="s">
        <v>538</v>
      </c>
      <c r="G793" s="45">
        <v>60</v>
      </c>
    </row>
    <row r="794" spans="1:7" s="38" customFormat="1" outlineLevel="1">
      <c r="A794" s="72"/>
      <c r="B794" s="67"/>
      <c r="C794" s="56"/>
      <c r="D794" s="66" t="s">
        <v>225</v>
      </c>
      <c r="E794" s="37" t="s">
        <v>226</v>
      </c>
      <c r="F794" s="44" t="s">
        <v>538</v>
      </c>
      <c r="G794" s="45">
        <v>5</v>
      </c>
    </row>
    <row r="795" spans="1:7" s="38" customFormat="1" outlineLevel="1">
      <c r="A795" s="72"/>
      <c r="B795" s="67"/>
      <c r="C795" s="56"/>
      <c r="D795" s="66" t="s">
        <v>227</v>
      </c>
      <c r="E795" s="37" t="s">
        <v>228</v>
      </c>
      <c r="F795" s="44" t="s">
        <v>586</v>
      </c>
      <c r="G795" s="45">
        <v>3</v>
      </c>
    </row>
    <row r="796" spans="1:7" s="38" customFormat="1" outlineLevel="1">
      <c r="A796" s="72"/>
      <c r="B796" s="67"/>
      <c r="C796" s="56"/>
      <c r="D796" s="66" t="s">
        <v>229</v>
      </c>
      <c r="E796" s="40" t="s">
        <v>324</v>
      </c>
      <c r="F796" s="44"/>
      <c r="G796" s="45"/>
    </row>
    <row r="797" spans="1:7" s="38" customFormat="1" ht="30" outlineLevel="1">
      <c r="A797" s="72"/>
      <c r="B797" s="67"/>
      <c r="C797" s="56"/>
      <c r="D797" s="66" t="s">
        <v>230</v>
      </c>
      <c r="E797" s="37" t="s">
        <v>148</v>
      </c>
      <c r="F797" s="44" t="s">
        <v>538</v>
      </c>
      <c r="G797" s="45">
        <v>24</v>
      </c>
    </row>
    <row r="798" spans="1:7" s="38" customFormat="1" outlineLevel="1">
      <c r="A798" s="72"/>
      <c r="B798" s="67"/>
      <c r="C798" s="56"/>
      <c r="D798" s="66" t="s">
        <v>231</v>
      </c>
      <c r="E798" s="37" t="s">
        <v>209</v>
      </c>
      <c r="F798" s="44" t="s">
        <v>538</v>
      </c>
      <c r="G798" s="45">
        <v>236</v>
      </c>
    </row>
    <row r="799" spans="1:7" s="38" customFormat="1" outlineLevel="1">
      <c r="A799" s="72"/>
      <c r="B799" s="67"/>
      <c r="C799" s="56"/>
      <c r="D799" s="66" t="s">
        <v>232</v>
      </c>
      <c r="E799" s="37" t="s">
        <v>224</v>
      </c>
      <c r="F799" s="44" t="s">
        <v>538</v>
      </c>
      <c r="G799" s="45">
        <v>236</v>
      </c>
    </row>
    <row r="800" spans="1:7" s="38" customFormat="1" ht="30" outlineLevel="1">
      <c r="A800" s="72"/>
      <c r="B800" s="67"/>
      <c r="C800" s="56"/>
      <c r="D800" s="66" t="s">
        <v>233</v>
      </c>
      <c r="E800" s="37" t="s">
        <v>152</v>
      </c>
      <c r="F800" s="44" t="s">
        <v>538</v>
      </c>
      <c r="G800" s="45">
        <v>20</v>
      </c>
    </row>
    <row r="801" spans="1:7" s="38" customFormat="1" outlineLevel="1">
      <c r="A801" s="72"/>
      <c r="B801" s="67"/>
      <c r="C801" s="56"/>
      <c r="D801" s="66" t="s">
        <v>234</v>
      </c>
      <c r="E801" s="37" t="s">
        <v>235</v>
      </c>
      <c r="F801" s="44" t="s">
        <v>538</v>
      </c>
      <c r="G801" s="45">
        <v>29.5</v>
      </c>
    </row>
    <row r="802" spans="1:7" s="38" customFormat="1" outlineLevel="1">
      <c r="A802" s="72"/>
      <c r="B802" s="67"/>
      <c r="C802" s="56"/>
      <c r="D802" s="66" t="s">
        <v>236</v>
      </c>
      <c r="E802" s="37" t="s">
        <v>237</v>
      </c>
      <c r="F802" s="44" t="s">
        <v>538</v>
      </c>
      <c r="G802" s="45">
        <v>22</v>
      </c>
    </row>
    <row r="803" spans="1:7" s="38" customFormat="1" outlineLevel="1">
      <c r="A803" s="72"/>
      <c r="B803" s="67"/>
      <c r="C803" s="56"/>
      <c r="D803" s="66" t="s">
        <v>238</v>
      </c>
      <c r="E803" s="37" t="s">
        <v>239</v>
      </c>
      <c r="F803" s="44" t="s">
        <v>538</v>
      </c>
      <c r="G803" s="45">
        <v>22</v>
      </c>
    </row>
    <row r="804" spans="1:7" s="38" customFormat="1" outlineLevel="1">
      <c r="A804" s="72"/>
      <c r="B804" s="67"/>
      <c r="C804" s="56"/>
      <c r="D804" s="66" t="s">
        <v>240</v>
      </c>
      <c r="E804" s="37" t="s">
        <v>241</v>
      </c>
      <c r="F804" s="44" t="s">
        <v>548</v>
      </c>
      <c r="G804" s="45">
        <v>1475</v>
      </c>
    </row>
    <row r="805" spans="1:7" s="38" customFormat="1" outlineLevel="1">
      <c r="A805" s="72"/>
      <c r="B805" s="67"/>
      <c r="C805" s="56"/>
      <c r="D805" s="66" t="s">
        <v>242</v>
      </c>
      <c r="E805" s="37" t="s">
        <v>243</v>
      </c>
      <c r="F805" s="44" t="s">
        <v>954</v>
      </c>
      <c r="G805" s="45">
        <v>1.4750000000000001</v>
      </c>
    </row>
    <row r="806" spans="1:7" s="38" customFormat="1" ht="30" outlineLevel="1">
      <c r="A806" s="72"/>
      <c r="B806" s="67"/>
      <c r="C806" s="56"/>
      <c r="D806" s="66" t="s">
        <v>244</v>
      </c>
      <c r="E806" s="37" t="s">
        <v>245</v>
      </c>
      <c r="F806" s="44" t="s">
        <v>538</v>
      </c>
      <c r="G806" s="45">
        <v>3.24</v>
      </c>
    </row>
    <row r="807" spans="1:7" s="38" customFormat="1" outlineLevel="1">
      <c r="A807" s="72"/>
      <c r="B807" s="67"/>
      <c r="C807" s="56"/>
      <c r="D807" s="66" t="s">
        <v>246</v>
      </c>
      <c r="E807" s="37" t="s">
        <v>247</v>
      </c>
      <c r="F807" s="44" t="s">
        <v>586</v>
      </c>
      <c r="G807" s="73">
        <v>4</v>
      </c>
    </row>
    <row r="808" spans="1:7" s="38" customFormat="1" ht="30" outlineLevel="1">
      <c r="A808" s="72"/>
      <c r="B808" s="67"/>
      <c r="C808" s="56"/>
      <c r="D808" s="66" t="s">
        <v>248</v>
      </c>
      <c r="E808" s="37" t="s">
        <v>249</v>
      </c>
      <c r="F808" s="44" t="s">
        <v>194</v>
      </c>
      <c r="G808" s="45">
        <v>1</v>
      </c>
    </row>
    <row r="809" spans="1:7" s="38" customFormat="1" outlineLevel="1">
      <c r="A809" s="72"/>
      <c r="B809" s="67"/>
      <c r="C809" s="56"/>
      <c r="D809" s="66" t="s">
        <v>250</v>
      </c>
      <c r="E809" s="37" t="s">
        <v>251</v>
      </c>
      <c r="F809" s="44" t="s">
        <v>586</v>
      </c>
      <c r="G809" s="45">
        <v>2</v>
      </c>
    </row>
    <row r="810" spans="1:7" s="38" customFormat="1" ht="15.75" outlineLevel="1" thickBot="1">
      <c r="A810" s="103"/>
      <c r="B810" s="104"/>
      <c r="C810" s="105"/>
      <c r="D810" s="106" t="s">
        <v>252</v>
      </c>
      <c r="E810" s="107" t="s">
        <v>253</v>
      </c>
      <c r="F810" s="108" t="s">
        <v>586</v>
      </c>
      <c r="G810" s="109">
        <v>1</v>
      </c>
    </row>
    <row r="811" spans="1:7" ht="16.5">
      <c r="D811" s="10"/>
      <c r="E811" s="10"/>
      <c r="F811" s="10"/>
      <c r="G811" s="10"/>
    </row>
    <row r="812" spans="1:7" ht="16.5">
      <c r="A812" s="93" t="s">
        <v>328</v>
      </c>
      <c r="B812" s="93"/>
      <c r="C812" s="93"/>
      <c r="D812" s="94"/>
      <c r="E812" s="94"/>
      <c r="F812" s="94"/>
      <c r="G812" s="94"/>
    </row>
    <row r="813" spans="1:7" ht="16.5">
      <c r="A813" s="95" t="s">
        <v>526</v>
      </c>
      <c r="B813" s="95"/>
      <c r="C813" s="95"/>
      <c r="D813" s="96"/>
      <c r="E813" s="96"/>
      <c r="F813" s="96"/>
      <c r="G813" s="96"/>
    </row>
    <row r="814" spans="1:7" ht="16.5">
      <c r="A814" s="95" t="s">
        <v>257</v>
      </c>
      <c r="B814" s="95"/>
      <c r="C814" s="95"/>
      <c r="D814" s="96"/>
      <c r="E814" s="96"/>
      <c r="F814" s="96"/>
      <c r="G814" s="96"/>
    </row>
    <row r="815" spans="1:7" ht="30" customHeight="1">
      <c r="A815" s="209" t="s">
        <v>522</v>
      </c>
      <c r="B815" s="209"/>
      <c r="C815" s="209"/>
      <c r="D815" s="209"/>
      <c r="E815" s="209"/>
      <c r="F815" s="209"/>
      <c r="G815" s="209"/>
    </row>
    <row r="816" spans="1:7" ht="16.5">
      <c r="D816" s="10"/>
      <c r="E816" s="10"/>
      <c r="F816" s="10"/>
      <c r="G816" s="10"/>
    </row>
    <row r="817" spans="1:44" ht="18" customHeight="1"/>
    <row r="818" spans="1:44" s="22" customFormat="1" ht="18.75">
      <c r="A818" s="22" t="s">
        <v>254</v>
      </c>
      <c r="D818" s="23"/>
      <c r="E818" s="24"/>
      <c r="G818" s="25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  <c r="AL818" s="26"/>
      <c r="AM818" s="26"/>
      <c r="AN818" s="26"/>
      <c r="AO818" s="26"/>
      <c r="AP818" s="26"/>
      <c r="AQ818" s="26"/>
      <c r="AR818" s="26"/>
    </row>
    <row r="819" spans="1:44" s="27" customFormat="1" ht="18.75">
      <c r="A819" s="27" t="s">
        <v>255</v>
      </c>
      <c r="D819" s="28"/>
      <c r="E819" s="29"/>
      <c r="G819" s="30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F819" s="31"/>
      <c r="AG819" s="31"/>
      <c r="AH819" s="31"/>
      <c r="AI819" s="31"/>
      <c r="AJ819" s="31"/>
      <c r="AK819" s="31"/>
      <c r="AL819" s="31"/>
      <c r="AM819" s="31"/>
      <c r="AN819" s="31"/>
      <c r="AO819" s="31"/>
      <c r="AP819" s="31"/>
      <c r="AQ819" s="31"/>
      <c r="AR819" s="31"/>
    </row>
  </sheetData>
  <mergeCells count="96">
    <mergeCell ref="A694:C694"/>
    <mergeCell ref="D747:G747"/>
    <mergeCell ref="A815:G815"/>
    <mergeCell ref="D695:G695"/>
    <mergeCell ref="A697:C697"/>
    <mergeCell ref="D698:G698"/>
    <mergeCell ref="A718:C718"/>
    <mergeCell ref="D719:G719"/>
    <mergeCell ref="A725:C725"/>
    <mergeCell ref="D726:G726"/>
    <mergeCell ref="A746:C746"/>
    <mergeCell ref="A778:C778"/>
    <mergeCell ref="D779:G779"/>
    <mergeCell ref="A690:C690"/>
    <mergeCell ref="D691:G691"/>
    <mergeCell ref="D646:G646"/>
    <mergeCell ref="A648:C648"/>
    <mergeCell ref="D649:G649"/>
    <mergeCell ref="A660:C660"/>
    <mergeCell ref="D661:G661"/>
    <mergeCell ref="D673:G673"/>
    <mergeCell ref="A592:C592"/>
    <mergeCell ref="D621:G621"/>
    <mergeCell ref="A672:C672"/>
    <mergeCell ref="A685:C685"/>
    <mergeCell ref="D686:G686"/>
    <mergeCell ref="A645:C645"/>
    <mergeCell ref="D593:G593"/>
    <mergeCell ref="A596:C596"/>
    <mergeCell ref="D597:G597"/>
    <mergeCell ref="A602:C602"/>
    <mergeCell ref="D603:G603"/>
    <mergeCell ref="A616:C616"/>
    <mergeCell ref="D617:G617"/>
    <mergeCell ref="A620:C620"/>
    <mergeCell ref="A624:C624"/>
    <mergeCell ref="D625:G625"/>
    <mergeCell ref="A588:C588"/>
    <mergeCell ref="D589:G589"/>
    <mergeCell ref="D561:G561"/>
    <mergeCell ref="A564:C564"/>
    <mergeCell ref="D565:G565"/>
    <mergeCell ref="A568:C568"/>
    <mergeCell ref="D569:G569"/>
    <mergeCell ref="D575:G575"/>
    <mergeCell ref="A529:C529"/>
    <mergeCell ref="D553:G553"/>
    <mergeCell ref="A574:C574"/>
    <mergeCell ref="A578:C578"/>
    <mergeCell ref="D579:G579"/>
    <mergeCell ref="A560:C560"/>
    <mergeCell ref="D530:G530"/>
    <mergeCell ref="A535:C535"/>
    <mergeCell ref="D536:G536"/>
    <mergeCell ref="A539:C539"/>
    <mergeCell ref="D540:G540"/>
    <mergeCell ref="A548:C548"/>
    <mergeCell ref="D549:G549"/>
    <mergeCell ref="A552:C552"/>
    <mergeCell ref="A556:C556"/>
    <mergeCell ref="D557:G557"/>
    <mergeCell ref="A524:C524"/>
    <mergeCell ref="D525:G525"/>
    <mergeCell ref="A414:C414"/>
    <mergeCell ref="D415:G415"/>
    <mergeCell ref="A417:C417"/>
    <mergeCell ref="A446:C446"/>
    <mergeCell ref="A491:C491"/>
    <mergeCell ref="A500:C500"/>
    <mergeCell ref="D281:G281"/>
    <mergeCell ref="A406:C406"/>
    <mergeCell ref="A496:C496"/>
    <mergeCell ref="A509:C509"/>
    <mergeCell ref="D510:G510"/>
    <mergeCell ref="D411:G411"/>
    <mergeCell ref="A283:C283"/>
    <mergeCell ref="D284:G284"/>
    <mergeCell ref="A322:C322"/>
    <mergeCell ref="D323:G323"/>
    <mergeCell ref="A392:C392"/>
    <mergeCell ref="D393:G393"/>
    <mergeCell ref="A402:C402"/>
    <mergeCell ref="D403:G403"/>
    <mergeCell ref="D407:G407"/>
    <mergeCell ref="A410:C410"/>
    <mergeCell ref="A6:C6"/>
    <mergeCell ref="D7:G7"/>
    <mergeCell ref="A28:C28"/>
    <mergeCell ref="D29:G29"/>
    <mergeCell ref="A209:C209"/>
    <mergeCell ref="D210:G210"/>
    <mergeCell ref="D213:G213"/>
    <mergeCell ref="A267:C267"/>
    <mergeCell ref="D268:G268"/>
    <mergeCell ref="A280:C280"/>
    <mergeCell ref="A212:C212"/>
  </mergeCells>
  <phoneticPr fontId="6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topLeftCell="A10" workbookViewId="0">
      <selection activeCell="J35" sqref="J35"/>
    </sheetView>
  </sheetViews>
  <sheetFormatPr defaultRowHeight="15"/>
  <cols>
    <col min="3" max="3" width="11.85546875" bestFit="1" customWidth="1"/>
  </cols>
  <sheetData>
    <row r="1" spans="2:9" ht="15.75" thickBot="1"/>
    <row r="2" spans="2:9">
      <c r="B2" s="213" t="s">
        <v>1531</v>
      </c>
      <c r="C2" s="215" t="s">
        <v>1532</v>
      </c>
      <c r="D2" s="217" t="s">
        <v>1533</v>
      </c>
      <c r="E2" s="218"/>
      <c r="F2" s="219" t="s">
        <v>1534</v>
      </c>
      <c r="G2" s="220"/>
      <c r="H2" s="217" t="s">
        <v>1535</v>
      </c>
      <c r="I2" s="218"/>
    </row>
    <row r="3" spans="2:9" ht="15.75" thickBot="1">
      <c r="B3" s="214"/>
      <c r="C3" s="216"/>
      <c r="D3" s="133" t="s">
        <v>1536</v>
      </c>
      <c r="E3" s="134" t="s">
        <v>1537</v>
      </c>
      <c r="F3" s="135" t="s">
        <v>1536</v>
      </c>
      <c r="G3" s="136" t="s">
        <v>1537</v>
      </c>
      <c r="H3" s="137">
        <v>1</v>
      </c>
      <c r="I3" s="138">
        <v>2</v>
      </c>
    </row>
    <row r="4" spans="2:9" ht="15.75" thickBot="1">
      <c r="B4" s="210" t="s">
        <v>1530</v>
      </c>
      <c r="C4" s="211"/>
      <c r="D4" s="211"/>
      <c r="E4" s="211"/>
      <c r="F4" s="211"/>
      <c r="G4" s="211"/>
      <c r="H4" s="211"/>
      <c r="I4" s="212"/>
    </row>
    <row r="5" spans="2:9" ht="42.75">
      <c r="B5" s="139" t="s">
        <v>1538</v>
      </c>
      <c r="C5" s="140">
        <v>892353.27</v>
      </c>
      <c r="D5" s="141">
        <v>0.78500000000000003</v>
      </c>
      <c r="E5" s="142">
        <f>C5*D5</f>
        <v>700497.3</v>
      </c>
      <c r="F5" s="143">
        <v>0.215</v>
      </c>
      <c r="G5" s="144">
        <f>C5*F5</f>
        <v>191856</v>
      </c>
      <c r="H5" s="145">
        <v>0</v>
      </c>
      <c r="I5" s="146">
        <v>0</v>
      </c>
    </row>
    <row r="6" spans="2:9" ht="42.75">
      <c r="B6" s="147" t="s">
        <v>1539</v>
      </c>
      <c r="C6" s="148">
        <v>7934870.5300000003</v>
      </c>
      <c r="D6" s="149">
        <v>0.49399999999999999</v>
      </c>
      <c r="E6" s="150">
        <f>C6*D6</f>
        <v>3919826</v>
      </c>
      <c r="F6" s="151">
        <v>0.50600000000000001</v>
      </c>
      <c r="G6" s="152">
        <f>F6*C6</f>
        <v>4015044.5</v>
      </c>
      <c r="H6" s="153">
        <v>0</v>
      </c>
      <c r="I6" s="154">
        <v>0</v>
      </c>
    </row>
    <row r="7" spans="2:9" ht="156.75">
      <c r="B7" s="155" t="s">
        <v>1540</v>
      </c>
      <c r="C7" s="156">
        <v>517844.15</v>
      </c>
      <c r="D7" s="149">
        <v>0.49399999999999999</v>
      </c>
      <c r="E7" s="150">
        <f>C7*D7</f>
        <v>255815</v>
      </c>
      <c r="F7" s="151">
        <v>0.50600000000000001</v>
      </c>
      <c r="G7" s="152">
        <f>F7*C7</f>
        <v>262029.1</v>
      </c>
      <c r="H7" s="153">
        <v>0</v>
      </c>
      <c r="I7" s="154">
        <v>0</v>
      </c>
    </row>
    <row r="8" spans="2:9" ht="29.25" thickBot="1">
      <c r="B8" s="147" t="s">
        <v>1541</v>
      </c>
      <c r="C8" s="148">
        <f>SUM(C5:C7)</f>
        <v>9345067.9499999993</v>
      </c>
      <c r="D8" s="149"/>
      <c r="E8" s="157">
        <f>SUM(E5:E7)</f>
        <v>4876138.3</v>
      </c>
      <c r="F8" s="149"/>
      <c r="G8" s="158">
        <f>SUM(G5:G7)</f>
        <v>4468929.5999999996</v>
      </c>
      <c r="H8" s="153">
        <v>0</v>
      </c>
      <c r="I8" s="154">
        <v>0</v>
      </c>
    </row>
    <row r="9" spans="2:9" ht="15.75" thickBot="1">
      <c r="B9" s="210" t="s">
        <v>1542</v>
      </c>
      <c r="C9" s="211"/>
      <c r="D9" s="211"/>
      <c r="E9" s="211"/>
      <c r="F9" s="211"/>
      <c r="G9" s="211"/>
      <c r="H9" s="211"/>
      <c r="I9" s="212"/>
    </row>
    <row r="10" spans="2:9" ht="29.25" thickBot="1">
      <c r="B10" s="155" t="s">
        <v>1541</v>
      </c>
      <c r="C10" s="156">
        <v>64514.38</v>
      </c>
      <c r="D10" s="149">
        <v>0</v>
      </c>
      <c r="E10" s="159">
        <v>0</v>
      </c>
      <c r="F10" s="160">
        <v>1</v>
      </c>
      <c r="G10" s="161">
        <v>64514.38</v>
      </c>
      <c r="H10" s="153">
        <v>0</v>
      </c>
      <c r="I10" s="154">
        <v>0</v>
      </c>
    </row>
    <row r="11" spans="2:9" ht="15.75" thickBot="1">
      <c r="B11" s="210" t="s">
        <v>1543</v>
      </c>
      <c r="C11" s="211"/>
      <c r="D11" s="211"/>
      <c r="E11" s="211"/>
      <c r="F11" s="211"/>
      <c r="G11" s="211"/>
      <c r="H11" s="211"/>
      <c r="I11" s="212"/>
    </row>
    <row r="12" spans="2:9" ht="29.25" thickBot="1">
      <c r="B12" s="155" t="s">
        <v>1541</v>
      </c>
      <c r="C12" s="156">
        <v>1266268.29</v>
      </c>
      <c r="D12" s="149">
        <v>0.49399999999999999</v>
      </c>
      <c r="E12" s="157">
        <f>C12*D12</f>
        <v>625536.5</v>
      </c>
      <c r="F12" s="149">
        <v>0.50600000000000001</v>
      </c>
      <c r="G12" s="158">
        <f>F12*C12</f>
        <v>640731.80000000005</v>
      </c>
      <c r="H12" s="153">
        <v>0</v>
      </c>
      <c r="I12" s="154">
        <v>0</v>
      </c>
    </row>
    <row r="13" spans="2:9" ht="15.75" thickBot="1">
      <c r="B13" s="210" t="s">
        <v>1544</v>
      </c>
      <c r="C13" s="211"/>
      <c r="D13" s="211"/>
      <c r="E13" s="211"/>
      <c r="F13" s="211"/>
      <c r="G13" s="211"/>
      <c r="H13" s="211"/>
      <c r="I13" s="212"/>
    </row>
    <row r="14" spans="2:9" ht="29.25" thickBot="1">
      <c r="B14" s="155" t="s">
        <v>1541</v>
      </c>
      <c r="C14" s="156">
        <v>6020941.9000000004</v>
      </c>
      <c r="D14" s="149">
        <v>0.39200000000000002</v>
      </c>
      <c r="E14" s="159">
        <f>C14*D14</f>
        <v>2360209.2000000002</v>
      </c>
      <c r="F14" s="160">
        <v>0.55700000000000005</v>
      </c>
      <c r="G14" s="162">
        <f>C14*F14</f>
        <v>3353664.6</v>
      </c>
      <c r="H14" s="153">
        <f>1-F14-D14</f>
        <v>5.09999999999999E-2</v>
      </c>
      <c r="I14" s="158">
        <f>C14*H14</f>
        <v>307068</v>
      </c>
    </row>
    <row r="15" spans="2:9" ht="15.75" thickBot="1">
      <c r="B15" s="210" t="s">
        <v>1545</v>
      </c>
      <c r="C15" s="211"/>
      <c r="D15" s="211"/>
      <c r="E15" s="211"/>
      <c r="F15" s="211"/>
      <c r="G15" s="211"/>
      <c r="H15" s="211"/>
      <c r="I15" s="212"/>
    </row>
    <row r="16" spans="2:9" ht="29.25" thickBot="1">
      <c r="B16" s="155" t="s">
        <v>1541</v>
      </c>
      <c r="C16" s="156">
        <v>1942735.3</v>
      </c>
      <c r="D16" s="149">
        <v>0.45</v>
      </c>
      <c r="E16" s="159">
        <f>C16*D16</f>
        <v>874230.9</v>
      </c>
      <c r="F16" s="160">
        <v>0.45</v>
      </c>
      <c r="G16" s="162">
        <f>C16*F16</f>
        <v>874230.9</v>
      </c>
      <c r="H16" s="153">
        <v>0.1</v>
      </c>
      <c r="I16" s="158">
        <f>C16*H16</f>
        <v>194273.5</v>
      </c>
    </row>
    <row r="17" spans="2:9" ht="15.75" thickBot="1">
      <c r="B17" s="210" t="s">
        <v>1546</v>
      </c>
      <c r="C17" s="211"/>
      <c r="D17" s="211"/>
      <c r="E17" s="211"/>
      <c r="F17" s="211"/>
      <c r="G17" s="211"/>
      <c r="H17" s="211"/>
      <c r="I17" s="212"/>
    </row>
    <row r="18" spans="2:9" ht="29.25" thickBot="1">
      <c r="B18" s="155" t="s">
        <v>1541</v>
      </c>
      <c r="C18" s="156">
        <v>600086.11</v>
      </c>
      <c r="D18" s="149">
        <v>0.45</v>
      </c>
      <c r="E18" s="159">
        <f>C18*D18</f>
        <v>270038.7</v>
      </c>
      <c r="F18" s="160">
        <v>0.45</v>
      </c>
      <c r="G18" s="162">
        <f>C18*F18</f>
        <v>270038.7</v>
      </c>
      <c r="H18" s="153">
        <v>0.1</v>
      </c>
      <c r="I18" s="158">
        <f>C18*H18</f>
        <v>60008.6</v>
      </c>
    </row>
    <row r="19" spans="2:9" ht="15.75" thickBot="1">
      <c r="B19" s="210" t="s">
        <v>1547</v>
      </c>
      <c r="C19" s="211"/>
      <c r="D19" s="211"/>
      <c r="E19" s="211"/>
      <c r="F19" s="211"/>
      <c r="G19" s="211"/>
      <c r="H19" s="211"/>
      <c r="I19" s="212"/>
    </row>
    <row r="20" spans="2:9" ht="29.25" thickBot="1">
      <c r="B20" s="155" t="s">
        <v>1541</v>
      </c>
      <c r="C20" s="156">
        <v>469065.52</v>
      </c>
      <c r="D20" s="149">
        <v>0</v>
      </c>
      <c r="E20" s="159">
        <f>C20*D20</f>
        <v>0</v>
      </c>
      <c r="F20" s="160">
        <v>0</v>
      </c>
      <c r="G20" s="162">
        <f>C20*F20</f>
        <v>0</v>
      </c>
      <c r="H20" s="153">
        <v>0</v>
      </c>
      <c r="I20" s="158">
        <f>C20*H20</f>
        <v>0</v>
      </c>
    </row>
    <row r="21" spans="2:9" ht="15.75" thickBot="1">
      <c r="B21" s="210" t="s">
        <v>1548</v>
      </c>
      <c r="C21" s="211"/>
      <c r="D21" s="211"/>
      <c r="E21" s="211"/>
      <c r="F21" s="211"/>
      <c r="G21" s="211"/>
      <c r="H21" s="211"/>
      <c r="I21" s="212"/>
    </row>
    <row r="22" spans="2:9" ht="29.25" thickBot="1">
      <c r="B22" s="147" t="s">
        <v>1541</v>
      </c>
      <c r="C22" s="148">
        <v>3164921.99</v>
      </c>
      <c r="D22" s="149">
        <v>0</v>
      </c>
      <c r="E22" s="159">
        <f>C22*D22</f>
        <v>0</v>
      </c>
      <c r="F22" s="160">
        <v>0</v>
      </c>
      <c r="G22" s="162">
        <f>C22*F22</f>
        <v>0</v>
      </c>
      <c r="H22" s="153">
        <v>0</v>
      </c>
      <c r="I22" s="158">
        <f>C22*H22</f>
        <v>0</v>
      </c>
    </row>
    <row r="23" spans="2:9" ht="15.75" thickBot="1">
      <c r="B23" s="210" t="s">
        <v>1549</v>
      </c>
      <c r="C23" s="211"/>
      <c r="D23" s="211"/>
      <c r="E23" s="211"/>
      <c r="F23" s="211"/>
      <c r="G23" s="211"/>
      <c r="H23" s="211"/>
      <c r="I23" s="212"/>
    </row>
    <row r="24" spans="2:9" ht="29.25" thickBot="1">
      <c r="B24" s="147" t="s">
        <v>1541</v>
      </c>
      <c r="C24" s="148">
        <v>1125049.17</v>
      </c>
      <c r="D24" s="149">
        <v>0</v>
      </c>
      <c r="E24" s="159">
        <f>C24*D24</f>
        <v>0</v>
      </c>
      <c r="F24" s="160">
        <v>0</v>
      </c>
      <c r="G24" s="162">
        <f>C24*F24</f>
        <v>0</v>
      </c>
      <c r="H24" s="153">
        <v>0</v>
      </c>
      <c r="I24" s="158">
        <f>C24*H24</f>
        <v>0</v>
      </c>
    </row>
    <row r="25" spans="2:9" ht="15.75" thickBot="1">
      <c r="B25" s="210" t="s">
        <v>1550</v>
      </c>
      <c r="C25" s="211"/>
      <c r="D25" s="211"/>
      <c r="E25" s="211"/>
      <c r="F25" s="211"/>
      <c r="G25" s="211"/>
      <c r="H25" s="211"/>
      <c r="I25" s="212"/>
    </row>
    <row r="26" spans="2:9" ht="28.5">
      <c r="B26" s="147" t="s">
        <v>1541</v>
      </c>
      <c r="C26" s="163">
        <v>157929.35</v>
      </c>
      <c r="D26" s="149">
        <v>0</v>
      </c>
      <c r="E26" s="159">
        <f>C26*D26</f>
        <v>0</v>
      </c>
      <c r="F26" s="160">
        <v>0</v>
      </c>
      <c r="G26" s="162">
        <f>C26*F26</f>
        <v>0</v>
      </c>
      <c r="H26" s="153">
        <v>0</v>
      </c>
      <c r="I26" s="158">
        <f>C26*H26</f>
        <v>0</v>
      </c>
    </row>
  </sheetData>
  <mergeCells count="15">
    <mergeCell ref="B21:I21"/>
    <mergeCell ref="B23:I23"/>
    <mergeCell ref="B25:I25"/>
    <mergeCell ref="B9:I9"/>
    <mergeCell ref="B11:I11"/>
    <mergeCell ref="B13:I13"/>
    <mergeCell ref="B15:I15"/>
    <mergeCell ref="B17:I17"/>
    <mergeCell ref="B19:I19"/>
    <mergeCell ref="B4:I4"/>
    <mergeCell ref="B2:B3"/>
    <mergeCell ref="C2:C3"/>
    <mergeCell ref="D2:E2"/>
    <mergeCell ref="F2:G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График работ</vt:lpstr>
      <vt:lpstr>Лист1</vt:lpstr>
      <vt:lpstr>Лист2</vt:lpstr>
      <vt:lpstr>'График работ'!Область_печати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Gilvanova Margarita</dc:creator>
  <cp:lastModifiedBy>Sokolova Maria</cp:lastModifiedBy>
  <cp:lastPrinted>2016-08-05T15:18:27Z</cp:lastPrinted>
  <dcterms:created xsi:type="dcterms:W3CDTF">2006-09-16T00:00:00Z</dcterms:created>
  <dcterms:modified xsi:type="dcterms:W3CDTF">2017-07-17T08:56:55Z</dcterms:modified>
</cp:coreProperties>
</file>